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925"/>
  <workbookPr showInkAnnotation="0"/>
  <mc:AlternateContent xmlns:mc="http://schemas.openxmlformats.org/markup-compatibility/2006">
    <mc:Choice Requires="x15">
      <x15ac:absPath xmlns:x15ac="http://schemas.microsoft.com/office/spreadsheetml/2010/11/ac" url="C:\Users\IVAMARK\Documents\PRORAČUN IZVJEŠTAJI 2025\"/>
    </mc:Choice>
  </mc:AlternateContent>
  <bookViews>
    <workbookView xWindow="0" yWindow="0" windowWidth="28800" windowHeight="120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E319" i="9" s="1"/>
  <c r="B319" i="9" s="1"/>
  <c r="G319" i="9"/>
  <c r="F319" i="9"/>
  <c r="H318" i="9"/>
  <c r="E318" i="9" s="1"/>
  <c r="B318" i="9" s="1"/>
  <c r="G318" i="9"/>
  <c r="F318" i="9"/>
  <c r="H317" i="9"/>
  <c r="G317" i="9"/>
  <c r="E317" i="9" s="1"/>
  <c r="B317" i="9" s="1"/>
  <c r="F317" i="9"/>
  <c r="F316" i="9"/>
  <c r="F315" i="9"/>
  <c r="F314" i="9"/>
  <c r="H313" i="9"/>
  <c r="G313" i="9"/>
  <c r="F313" i="9"/>
  <c r="H312" i="9"/>
  <c r="G312" i="9"/>
  <c r="F312" i="9"/>
  <c r="H311" i="9"/>
  <c r="G311" i="9"/>
  <c r="E311" i="9" s="1"/>
  <c r="B311" i="9" s="1"/>
  <c r="F311" i="9"/>
  <c r="F310" i="9"/>
  <c r="F309" i="9"/>
  <c r="F308" i="9"/>
  <c r="H307" i="9"/>
  <c r="G307" i="9"/>
  <c r="F307" i="9"/>
  <c r="F306" i="9"/>
  <c r="H305" i="9"/>
  <c r="G305" i="9"/>
  <c r="F305" i="9"/>
  <c r="E305" i="9"/>
  <c r="B305" i="9" s="1"/>
  <c r="H304" i="9"/>
  <c r="G304" i="9"/>
  <c r="F304" i="9"/>
  <c r="E304" i="9"/>
  <c r="B304" i="9" s="1"/>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E291" i="9"/>
  <c r="B291" i="9"/>
  <c r="M290" i="9"/>
  <c r="F290" i="9" s="1"/>
  <c r="L290" i="9"/>
  <c r="E290" i="9"/>
  <c r="B290" i="9" s="1"/>
  <c r="M289" i="9"/>
  <c r="L289" i="9"/>
  <c r="F289" i="9"/>
  <c r="E289" i="9"/>
  <c r="B289" i="9" s="1"/>
  <c r="M288" i="9"/>
  <c r="L288" i="9"/>
  <c r="F288" i="9" s="1"/>
  <c r="B288" i="9" s="1"/>
  <c r="E288" i="9"/>
  <c r="M287" i="9"/>
  <c r="L287" i="9"/>
  <c r="F287" i="9" s="1"/>
  <c r="B287" i="9" s="1"/>
  <c r="E287" i="9"/>
  <c r="M286" i="9"/>
  <c r="F286" i="9" s="1"/>
  <c r="L286" i="9"/>
  <c r="E286" i="9"/>
  <c r="M285" i="9"/>
  <c r="L285" i="9"/>
  <c r="F285" i="9"/>
  <c r="E285" i="9"/>
  <c r="M284" i="9"/>
  <c r="L284" i="9"/>
  <c r="F284" i="9" s="1"/>
  <c r="B284" i="9" s="1"/>
  <c r="E284" i="9"/>
  <c r="M283" i="9"/>
  <c r="L283" i="9"/>
  <c r="E283" i="9"/>
  <c r="M282" i="9"/>
  <c r="L282" i="9"/>
  <c r="F282" i="9"/>
  <c r="E282" i="9"/>
  <c r="B282" i="9" s="1"/>
  <c r="M281" i="9"/>
  <c r="L281" i="9"/>
  <c r="F281" i="9"/>
  <c r="E281" i="9"/>
  <c r="B281" i="9" s="1"/>
  <c r="M280" i="9"/>
  <c r="L280" i="9"/>
  <c r="F280" i="9" s="1"/>
  <c r="B280" i="9" s="1"/>
  <c r="E280" i="9"/>
  <c r="M279" i="9"/>
  <c r="L279" i="9"/>
  <c r="E279" i="9"/>
  <c r="M278" i="9"/>
  <c r="L278" i="9"/>
  <c r="F278" i="9"/>
  <c r="E278" i="9"/>
  <c r="B278" i="9" s="1"/>
  <c r="M277" i="9"/>
  <c r="L277" i="9"/>
  <c r="F277" i="9"/>
  <c r="B277" i="9" s="1"/>
  <c r="E277" i="9"/>
  <c r="M276" i="9"/>
  <c r="L276" i="9"/>
  <c r="F276" i="9" s="1"/>
  <c r="B276" i="9" s="1"/>
  <c r="E276" i="9"/>
  <c r="M275" i="9"/>
  <c r="F275" i="9" s="1"/>
  <c r="B275" i="9" s="1"/>
  <c r="L275" i="9"/>
  <c r="E275" i="9"/>
  <c r="M274" i="9"/>
  <c r="L274" i="9"/>
  <c r="F274" i="9"/>
  <c r="E274" i="9"/>
  <c r="B274" i="9" s="1"/>
  <c r="M273" i="9"/>
  <c r="L273" i="9"/>
  <c r="F273" i="9"/>
  <c r="B273" i="9" s="1"/>
  <c r="E273" i="9"/>
  <c r="M272" i="9"/>
  <c r="L272" i="9"/>
  <c r="F272" i="9" s="1"/>
  <c r="B272" i="9" s="1"/>
  <c r="E272" i="9"/>
  <c r="M271" i="9"/>
  <c r="L271" i="9"/>
  <c r="F271" i="9" s="1"/>
  <c r="B271" i="9" s="1"/>
  <c r="E271" i="9"/>
  <c r="M270" i="9"/>
  <c r="L270" i="9"/>
  <c r="F270" i="9"/>
  <c r="E270" i="9"/>
  <c r="B270" i="9" s="1"/>
  <c r="M269" i="9"/>
  <c r="L269" i="9"/>
  <c r="F269" i="9"/>
  <c r="B269" i="9" s="1"/>
  <c r="E269" i="9"/>
  <c r="M268" i="9"/>
  <c r="L268" i="9"/>
  <c r="F268" i="9" s="1"/>
  <c r="B268" i="9" s="1"/>
  <c r="E268" i="9"/>
  <c r="M267" i="9"/>
  <c r="L267" i="9"/>
  <c r="E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B259" i="9" s="1"/>
  <c r="L259" i="9"/>
  <c r="E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F251" i="9" s="1"/>
  <c r="L251" i="9"/>
  <c r="E251" i="9"/>
  <c r="B251" i="9"/>
  <c r="M250" i="9"/>
  <c r="L250" i="9"/>
  <c r="F250" i="9"/>
  <c r="E250" i="9"/>
  <c r="B250" i="9" s="1"/>
  <c r="M249" i="9"/>
  <c r="L249" i="9"/>
  <c r="F249" i="9"/>
  <c r="B249" i="9" s="1"/>
  <c r="E249" i="9"/>
  <c r="M248" i="9"/>
  <c r="L248" i="9"/>
  <c r="F248" i="9" s="1"/>
  <c r="B248" i="9" s="1"/>
  <c r="E248" i="9"/>
  <c r="M247" i="9"/>
  <c r="L247" i="9"/>
  <c r="E247" i="9"/>
  <c r="M246" i="9"/>
  <c r="L246" i="9"/>
  <c r="F246" i="9"/>
  <c r="E246" i="9"/>
  <c r="B246" i="9" s="1"/>
  <c r="M245" i="9"/>
  <c r="L245" i="9"/>
  <c r="F245" i="9"/>
  <c r="B245" i="9" s="1"/>
  <c r="E245" i="9"/>
  <c r="M244" i="9"/>
  <c r="L244" i="9"/>
  <c r="E244" i="9"/>
  <c r="M243" i="9"/>
  <c r="L243" i="9"/>
  <c r="E243" i="9"/>
  <c r="M242" i="9"/>
  <c r="F242" i="9" s="1"/>
  <c r="L242" i="9"/>
  <c r="E242" i="9"/>
  <c r="M241" i="9"/>
  <c r="F241" i="9" s="1"/>
  <c r="B241" i="9" s="1"/>
  <c r="L241" i="9"/>
  <c r="E241" i="9"/>
  <c r="M240" i="9"/>
  <c r="L240" i="9"/>
  <c r="F240" i="9" s="1"/>
  <c r="B240" i="9" s="1"/>
  <c r="E240" i="9"/>
  <c r="M239" i="9"/>
  <c r="L239" i="9"/>
  <c r="F239" i="9" s="1"/>
  <c r="B239" i="9" s="1"/>
  <c r="E239" i="9"/>
  <c r="M238" i="9"/>
  <c r="F238" i="9" s="1"/>
  <c r="L238" i="9"/>
  <c r="E238" i="9"/>
  <c r="M237" i="9"/>
  <c r="F237" i="9" s="1"/>
  <c r="B237" i="9" s="1"/>
  <c r="L237" i="9"/>
  <c r="E237" i="9"/>
  <c r="M236" i="9"/>
  <c r="L236" i="9"/>
  <c r="E236" i="9"/>
  <c r="M235" i="9"/>
  <c r="L235" i="9"/>
  <c r="F235" i="9" s="1"/>
  <c r="E235" i="9"/>
  <c r="B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B159" i="9" s="1"/>
  <c r="F159" i="9"/>
  <c r="H158" i="9"/>
  <c r="G158" i="9"/>
  <c r="E158" i="9" s="1"/>
  <c r="B158" i="9" s="1"/>
  <c r="F158" i="9"/>
  <c r="H157" i="9"/>
  <c r="E157" i="9" s="1"/>
  <c r="G157" i="9"/>
  <c r="F157" i="9"/>
  <c r="B157" i="9"/>
  <c r="F156" i="9"/>
  <c r="H155" i="9"/>
  <c r="G155" i="9"/>
  <c r="E155" i="9" s="1"/>
  <c r="B155" i="9" s="1"/>
  <c r="F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B115" i="9" s="1"/>
  <c r="F115" i="9"/>
  <c r="H114" i="9"/>
  <c r="G114" i="9"/>
  <c r="E114" i="9" s="1"/>
  <c r="B114" i="9" s="1"/>
  <c r="F114" i="9"/>
  <c r="H113" i="9"/>
  <c r="E113" i="9" s="1"/>
  <c r="B113" i="9" s="1"/>
  <c r="G113" i="9"/>
  <c r="F113" i="9"/>
  <c r="H112" i="9"/>
  <c r="G112" i="9"/>
  <c r="E112" i="9" s="1"/>
  <c r="B112" i="9" s="1"/>
  <c r="F112" i="9"/>
  <c r="H111" i="9"/>
  <c r="G111" i="9"/>
  <c r="F111" i="9"/>
  <c r="H110" i="9"/>
  <c r="G110" i="9"/>
  <c r="E110" i="9" s="1"/>
  <c r="B110" i="9" s="1"/>
  <c r="F110" i="9"/>
  <c r="H109" i="9"/>
  <c r="E109" i="9" s="1"/>
  <c r="B109" i="9" s="1"/>
  <c r="G109" i="9"/>
  <c r="F109" i="9"/>
  <c r="H108" i="9"/>
  <c r="G108" i="9"/>
  <c r="E108" i="9" s="1"/>
  <c r="B108" i="9" s="1"/>
  <c r="F108" i="9"/>
  <c r="H107" i="9"/>
  <c r="G107" i="9"/>
  <c r="F107" i="9"/>
  <c r="H106" i="9"/>
  <c r="G106" i="9"/>
  <c r="E106" i="9" s="1"/>
  <c r="B106" i="9" s="1"/>
  <c r="F106" i="9"/>
  <c r="H105" i="9"/>
  <c r="E105" i="9" s="1"/>
  <c r="B105" i="9" s="1"/>
  <c r="G105" i="9"/>
  <c r="F105" i="9"/>
  <c r="H104" i="9"/>
  <c r="G104" i="9"/>
  <c r="E104" i="9" s="1"/>
  <c r="B104" i="9" s="1"/>
  <c r="F104" i="9"/>
  <c r="H103" i="9"/>
  <c r="G103" i="9"/>
  <c r="F103" i="9"/>
  <c r="H102" i="9"/>
  <c r="G102" i="9"/>
  <c r="E102" i="9" s="1"/>
  <c r="B102" i="9" s="1"/>
  <c r="F102" i="9"/>
  <c r="H101" i="9"/>
  <c r="E101" i="9" s="1"/>
  <c r="B101" i="9" s="1"/>
  <c r="G101" i="9"/>
  <c r="F101" i="9"/>
  <c r="H100" i="9"/>
  <c r="G100" i="9"/>
  <c r="E100" i="9" s="1"/>
  <c r="B100" i="9" s="1"/>
  <c r="F100" i="9"/>
  <c r="H99" i="9"/>
  <c r="G99" i="9"/>
  <c r="F99" i="9"/>
  <c r="H98" i="9"/>
  <c r="G98" i="9"/>
  <c r="E98" i="9" s="1"/>
  <c r="B98" i="9" s="1"/>
  <c r="F98" i="9"/>
  <c r="H97" i="9"/>
  <c r="E97" i="9" s="1"/>
  <c r="B97" i="9" s="1"/>
  <c r="G97" i="9"/>
  <c r="F97" i="9"/>
  <c r="H96" i="9"/>
  <c r="G96" i="9"/>
  <c r="E96" i="9" s="1"/>
  <c r="B96" i="9" s="1"/>
  <c r="F96" i="9"/>
  <c r="H95" i="9"/>
  <c r="G95" i="9"/>
  <c r="F95" i="9"/>
  <c r="H94" i="9"/>
  <c r="G94" i="9"/>
  <c r="E94" i="9" s="1"/>
  <c r="B94" i="9" s="1"/>
  <c r="F94" i="9"/>
  <c r="H93" i="9"/>
  <c r="E93" i="9" s="1"/>
  <c r="B93" i="9" s="1"/>
  <c r="G93" i="9"/>
  <c r="F93" i="9"/>
  <c r="H92" i="9"/>
  <c r="G92" i="9"/>
  <c r="E92" i="9" s="1"/>
  <c r="B92" i="9" s="1"/>
  <c r="F92" i="9"/>
  <c r="H91" i="9"/>
  <c r="G91" i="9"/>
  <c r="F91" i="9"/>
  <c r="H90" i="9"/>
  <c r="G90" i="9"/>
  <c r="E90" i="9" s="1"/>
  <c r="B90" i="9" s="1"/>
  <c r="F90" i="9"/>
  <c r="H89" i="9"/>
  <c r="E89" i="9" s="1"/>
  <c r="B89" i="9" s="1"/>
  <c r="G89" i="9"/>
  <c r="F89" i="9"/>
  <c r="H88" i="9"/>
  <c r="G88" i="9"/>
  <c r="E88" i="9" s="1"/>
  <c r="B88" i="9" s="1"/>
  <c r="F88" i="9"/>
  <c r="H87" i="9"/>
  <c r="G87" i="9"/>
  <c r="F87" i="9"/>
  <c r="H86" i="9"/>
  <c r="G86" i="9"/>
  <c r="E86" i="9" s="1"/>
  <c r="B86" i="9" s="1"/>
  <c r="F86" i="9"/>
  <c r="H85" i="9"/>
  <c r="E85" i="9" s="1"/>
  <c r="B85" i="9" s="1"/>
  <c r="G85" i="9"/>
  <c r="F85" i="9"/>
  <c r="H84" i="9"/>
  <c r="G84" i="9"/>
  <c r="E84" i="9" s="1"/>
  <c r="B84" i="9" s="1"/>
  <c r="F84" i="9"/>
  <c r="H83" i="9"/>
  <c r="G83" i="9"/>
  <c r="F83" i="9"/>
  <c r="H82" i="9"/>
  <c r="G82" i="9"/>
  <c r="E82" i="9" s="1"/>
  <c r="B82" i="9" s="1"/>
  <c r="F82" i="9"/>
  <c r="H81" i="9"/>
  <c r="G81" i="9"/>
  <c r="F81" i="9"/>
  <c r="E81" i="9"/>
  <c r="B81" i="9" s="1"/>
  <c r="H80" i="9"/>
  <c r="G80" i="9"/>
  <c r="F80" i="9"/>
  <c r="E80" i="9"/>
  <c r="B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F54" i="9"/>
  <c r="H53" i="9"/>
  <c r="G53" i="9"/>
  <c r="E53" i="9" s="1"/>
  <c r="B53" i="9" s="1"/>
  <c r="F53" i="9"/>
  <c r="H52" i="9"/>
  <c r="E52" i="9" s="1"/>
  <c r="B52" i="9" s="1"/>
  <c r="G52" i="9"/>
  <c r="F52" i="9"/>
  <c r="H51" i="9"/>
  <c r="E51" i="9" s="1"/>
  <c r="G51" i="9"/>
  <c r="F51" i="9"/>
  <c r="H50" i="9"/>
  <c r="G50" i="9"/>
  <c r="F50" i="9"/>
  <c r="H49" i="9"/>
  <c r="G49" i="9"/>
  <c r="F49" i="9"/>
  <c r="H48" i="9"/>
  <c r="E48" i="9" s="1"/>
  <c r="B48" i="9" s="1"/>
  <c r="G48" i="9"/>
  <c r="F48" i="9"/>
  <c r="H47" i="9"/>
  <c r="G47" i="9"/>
  <c r="F47" i="9"/>
  <c r="E47" i="9"/>
  <c r="H46" i="9"/>
  <c r="G46" i="9"/>
  <c r="E46" i="9" s="1"/>
  <c r="B46" i="9" s="1"/>
  <c r="F46" i="9"/>
  <c r="H45" i="9"/>
  <c r="G45" i="9"/>
  <c r="F45" i="9"/>
  <c r="H44" i="9"/>
  <c r="G44" i="9"/>
  <c r="F44" i="9"/>
  <c r="E44" i="9"/>
  <c r="B44" i="9" s="1"/>
  <c r="H43" i="9"/>
  <c r="G43" i="9"/>
  <c r="F43" i="9"/>
  <c r="E43" i="9"/>
  <c r="B43" i="9" s="1"/>
  <c r="H42" i="9"/>
  <c r="G42" i="9"/>
  <c r="E42" i="9" s="1"/>
  <c r="B42" i="9" s="1"/>
  <c r="F42" i="9"/>
  <c r="H41" i="9"/>
  <c r="G41" i="9"/>
  <c r="F41" i="9"/>
  <c r="H40" i="9"/>
  <c r="G40" i="9"/>
  <c r="F40" i="9"/>
  <c r="E40" i="9"/>
  <c r="B40" i="9" s="1"/>
  <c r="H39" i="9"/>
  <c r="G39" i="9"/>
  <c r="F39" i="9"/>
  <c r="E39" i="9"/>
  <c r="B39" i="9" s="1"/>
  <c r="H38" i="9"/>
  <c r="G38" i="9"/>
  <c r="F38" i="9"/>
  <c r="H37" i="9"/>
  <c r="G37" i="9"/>
  <c r="F37" i="9"/>
  <c r="H36" i="9"/>
  <c r="G36" i="9"/>
  <c r="E36" i="9" s="1"/>
  <c r="B36" i="9" s="1"/>
  <c r="F36" i="9"/>
  <c r="H35" i="9"/>
  <c r="G35" i="9"/>
  <c r="F35" i="9"/>
  <c r="E35" i="9"/>
  <c r="H34" i="9"/>
  <c r="G34" i="9"/>
  <c r="E34" i="9" s="1"/>
  <c r="B34" i="9" s="1"/>
  <c r="F34" i="9"/>
  <c r="H33" i="9"/>
  <c r="G33" i="9"/>
  <c r="E33" i="9" s="1"/>
  <c r="B33" i="9" s="1"/>
  <c r="F33" i="9"/>
  <c r="H32" i="9"/>
  <c r="G32" i="9"/>
  <c r="F32" i="9"/>
  <c r="E32" i="9"/>
  <c r="B32" i="9" s="1"/>
  <c r="H31" i="9"/>
  <c r="G31" i="9"/>
  <c r="F31" i="9"/>
  <c r="H30" i="9"/>
  <c r="G30" i="9"/>
  <c r="E30" i="9" s="1"/>
  <c r="B30" i="9" s="1"/>
  <c r="F30" i="9"/>
  <c r="H29" i="9"/>
  <c r="G29" i="9"/>
  <c r="F29" i="9"/>
  <c r="H28" i="9"/>
  <c r="G28" i="9"/>
  <c r="F28" i="9"/>
  <c r="E28" i="9"/>
  <c r="B28" i="9" s="1"/>
  <c r="H27" i="9"/>
  <c r="G27" i="9"/>
  <c r="F27" i="9"/>
  <c r="E27" i="9"/>
  <c r="B27" i="9" s="1"/>
  <c r="H26" i="9"/>
  <c r="G26" i="9"/>
  <c r="F26" i="9"/>
  <c r="H25" i="9"/>
  <c r="G25" i="9"/>
  <c r="F25" i="9"/>
  <c r="F24" i="9"/>
  <c r="F4" i="9"/>
  <c r="O3" i="9"/>
  <c r="G296" i="9" s="1"/>
  <c r="E296" i="9" s="1"/>
  <c r="I3" i="9"/>
  <c r="G302" i="9" s="1"/>
  <c r="E302" i="9" s="1"/>
  <c r="B302" i="9" s="1"/>
  <c r="H3" i="9"/>
  <c r="G3" i="9"/>
  <c r="D104" i="8"/>
  <c r="D97" i="8"/>
  <c r="D92" i="8"/>
  <c r="D87" i="8"/>
  <c r="D82" i="8"/>
  <c r="D77" i="8"/>
  <c r="D72" i="8"/>
  <c r="D67" i="8"/>
  <c r="D62" i="8"/>
  <c r="D57" i="8"/>
  <c r="D52" i="8"/>
  <c r="D51" i="8" s="1"/>
  <c r="D46" i="8"/>
  <c r="D37" i="8"/>
  <c r="D27" i="8"/>
  <c r="D25" i="8" s="1"/>
  <c r="C1602" i="1" s="1"/>
  <c r="D18" i="8"/>
  <c r="D8" i="8"/>
  <c r="D6" i="8" s="1"/>
  <c r="E44" i="7"/>
  <c r="D44" i="7"/>
  <c r="E39" i="7"/>
  <c r="D39" i="7"/>
  <c r="D38" i="7" s="1"/>
  <c r="E38" i="7"/>
  <c r="E30" i="7"/>
  <c r="D30" i="7"/>
  <c r="E23" i="7"/>
  <c r="E22" i="7" s="1"/>
  <c r="I34" i="3" s="1"/>
  <c r="D23" i="7"/>
  <c r="D22" i="7"/>
  <c r="E14" i="7"/>
  <c r="D14" i="7"/>
  <c r="E7" i="7"/>
  <c r="E6" i="7" s="1"/>
  <c r="D1539" i="1" s="1"/>
  <c r="G1539" i="1" s="1"/>
  <c r="D7" i="7"/>
  <c r="D6" i="7" s="1"/>
  <c r="D5" i="7"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F118" i="6"/>
  <c r="E118" i="6"/>
  <c r="E114" i="6" s="1"/>
  <c r="I30" i="3" s="1"/>
  <c r="D118" i="6"/>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F256" i="5"/>
  <c r="E256" i="5"/>
  <c r="E255" i="5" s="1"/>
  <c r="D256" i="5"/>
  <c r="D255" i="5"/>
  <c r="F255" i="5" s="1"/>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36" i="5"/>
  <c r="C1141" i="1" s="1"/>
  <c r="H1141" i="1"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E636" i="4"/>
  <c r="D636" i="4"/>
  <c r="F636" i="4" s="1"/>
  <c r="F635" i="4"/>
  <c r="F634" i="4"/>
  <c r="F633" i="4"/>
  <c r="E633" i="4"/>
  <c r="D627" i="1" s="1"/>
  <c r="H627" i="1"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E597" i="4" s="1"/>
  <c r="D603" i="4"/>
  <c r="F602" i="4"/>
  <c r="F601" i="4"/>
  <c r="F600" i="4"/>
  <c r="F599" i="4"/>
  <c r="E598" i="4"/>
  <c r="D598" i="4"/>
  <c r="F596" i="4"/>
  <c r="F595"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E571" i="4"/>
  <c r="D565" i="1" s="1"/>
  <c r="H565" i="1"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E488" i="4"/>
  <c r="D488" i="4"/>
  <c r="F488" i="4" s="1"/>
  <c r="F487" i="4"/>
  <c r="F486" i="4"/>
  <c r="F485" i="4"/>
  <c r="E485" i="4"/>
  <c r="E479" i="4" s="1"/>
  <c r="D473" i="1" s="1"/>
  <c r="D485" i="4"/>
  <c r="F484" i="4"/>
  <c r="F483" i="4"/>
  <c r="F482" i="4"/>
  <c r="F481" i="4"/>
  <c r="E480" i="4"/>
  <c r="D480" i="4"/>
  <c r="F478" i="4"/>
  <c r="F477" i="4"/>
  <c r="E476" i="4"/>
  <c r="D476" i="4"/>
  <c r="F475" i="4"/>
  <c r="F474" i="4"/>
  <c r="F473" i="4"/>
  <c r="E473" i="4"/>
  <c r="D473" i="4"/>
  <c r="F472" i="4"/>
  <c r="F471" i="4"/>
  <c r="F470" i="4"/>
  <c r="E470" i="4"/>
  <c r="D470" i="4"/>
  <c r="F469" i="4"/>
  <c r="F468" i="4"/>
  <c r="E467" i="4"/>
  <c r="E466" i="4" s="1"/>
  <c r="D460" i="1" s="1"/>
  <c r="D467" i="4"/>
  <c r="F467" i="4" s="1"/>
  <c r="F465" i="4"/>
  <c r="F464" i="4"/>
  <c r="F463" i="4"/>
  <c r="F462" i="4"/>
  <c r="F461" i="4"/>
  <c r="F460" i="4"/>
  <c r="F459" i="4"/>
  <c r="F458" i="4"/>
  <c r="F457" i="4"/>
  <c r="E457" i="4"/>
  <c r="D451" i="1" s="1"/>
  <c r="H451" i="1" s="1"/>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3" i="1" s="1"/>
  <c r="H423" i="1" s="1"/>
  <c r="D428" i="4"/>
  <c r="E427" i="4"/>
  <c r="D427" i="4"/>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c r="C356" i="1" s="1"/>
  <c r="H356" i="1" s="1"/>
  <c r="F359" i="4"/>
  <c r="E358" i="4"/>
  <c r="D358" i="4"/>
  <c r="F358" i="4" s="1"/>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H331" i="1" s="1"/>
  <c r="D336" i="4"/>
  <c r="F335" i="4"/>
  <c r="F334" i="4"/>
  <c r="F333" i="4"/>
  <c r="F332" i="4"/>
  <c r="F331" i="4"/>
  <c r="F330" i="4"/>
  <c r="F329" i="4"/>
  <c r="F328" i="4"/>
  <c r="E327" i="4"/>
  <c r="D327" i="4"/>
  <c r="F326" i="4"/>
  <c r="F325" i="4"/>
  <c r="F324" i="4"/>
  <c r="F323" i="4"/>
  <c r="E322" i="4"/>
  <c r="E321" i="4" s="1"/>
  <c r="D316" i="1" s="1"/>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E273" i="4"/>
  <c r="F272" i="4"/>
  <c r="F271" i="4"/>
  <c r="F270" i="4"/>
  <c r="E269" i="4"/>
  <c r="D269" i="4"/>
  <c r="F269" i="4" s="1"/>
  <c r="F268" i="4"/>
  <c r="F267" i="4"/>
  <c r="F266" i="4"/>
  <c r="F265" i="4"/>
  <c r="F264" i="4"/>
  <c r="E263" i="4"/>
  <c r="E262" i="4" s="1"/>
  <c r="D263" i="4"/>
  <c r="F263" i="4" s="1"/>
  <c r="F262" i="4"/>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D222" i="4"/>
  <c r="E221" i="4"/>
  <c r="F220" i="4"/>
  <c r="F219" i="4"/>
  <c r="F218" i="4"/>
  <c r="F217" i="4"/>
  <c r="F216" i="4"/>
  <c r="E216" i="4"/>
  <c r="D216" i="4"/>
  <c r="F215" i="4"/>
  <c r="F214" i="4"/>
  <c r="F213" i="4"/>
  <c r="F212" i="4"/>
  <c r="F211" i="4"/>
  <c r="F210" i="4"/>
  <c r="F209" i="4"/>
  <c r="E208" i="4"/>
  <c r="D208" i="4"/>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E153" i="4"/>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D134" i="4"/>
  <c r="F133" i="4"/>
  <c r="F132" i="4"/>
  <c r="F131" i="4"/>
  <c r="F130" i="4"/>
  <c r="F129" i="4"/>
  <c r="E129" i="4"/>
  <c r="E125" i="4" s="1"/>
  <c r="D121" i="1" s="1"/>
  <c r="H121" i="1" s="1"/>
  <c r="D129" i="4"/>
  <c r="F128" i="4"/>
  <c r="F127" i="4"/>
  <c r="F126" i="4"/>
  <c r="E126" i="4"/>
  <c r="D126" i="4"/>
  <c r="D125" i="4" s="1"/>
  <c r="F125" i="4" s="1"/>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c r="F105" i="4"/>
  <c r="F104" i="4"/>
  <c r="F103" i="4"/>
  <c r="F102" i="4"/>
  <c r="F101" i="4"/>
  <c r="F100" i="4"/>
  <c r="F99" i="4"/>
  <c r="F98" i="4"/>
  <c r="E98" i="4"/>
  <c r="D98" i="4"/>
  <c r="D82" i="4" s="1"/>
  <c r="C78" i="1" s="1"/>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E74" i="4"/>
  <c r="D70" i="1" s="1"/>
  <c r="D74" i="4"/>
  <c r="F73" i="4"/>
  <c r="F72" i="4"/>
  <c r="F71" i="4"/>
  <c r="E71" i="4"/>
  <c r="D67" i="1" s="1"/>
  <c r="H67" i="1" s="1"/>
  <c r="D71" i="4"/>
  <c r="F70" i="4"/>
  <c r="F69" i="4"/>
  <c r="F68" i="4"/>
  <c r="E68" i="4"/>
  <c r="D68" i="4"/>
  <c r="F67" i="4"/>
  <c r="F66" i="4"/>
  <c r="F65" i="4"/>
  <c r="E64" i="4"/>
  <c r="D64" i="4"/>
  <c r="F63" i="4"/>
  <c r="F62" i="4"/>
  <c r="F61" i="4"/>
  <c r="E61" i="4"/>
  <c r="D57" i="1" s="1"/>
  <c r="H57" i="1" s="1"/>
  <c r="D61" i="4"/>
  <c r="F60" i="4"/>
  <c r="F59" i="4"/>
  <c r="F58" i="4"/>
  <c r="E58" i="4"/>
  <c r="D58" i="4"/>
  <c r="F57" i="4"/>
  <c r="F56" i="4"/>
  <c r="F55" i="4"/>
  <c r="F54" i="4"/>
  <c r="E53" i="4"/>
  <c r="F53" i="4" s="1"/>
  <c r="D53" i="4"/>
  <c r="F52" i="4"/>
  <c r="F51" i="4"/>
  <c r="F50" i="4"/>
  <c r="E50" i="4"/>
  <c r="D50" i="4"/>
  <c r="F48" i="4"/>
  <c r="F47" i="4"/>
  <c r="F46" i="4"/>
  <c r="F45" i="4"/>
  <c r="F44" i="4"/>
  <c r="E44" i="4"/>
  <c r="D44" i="4"/>
  <c r="D43" i="4" s="1"/>
  <c r="F43" i="4" s="1"/>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I41" i="3"/>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G1684" i="1"/>
  <c r="C1684" i="1"/>
  <c r="H1684" i="1" s="1"/>
  <c r="C1683" i="1"/>
  <c r="G1683" i="1" s="1"/>
  <c r="C1682" i="1"/>
  <c r="H1682" i="1" s="1"/>
  <c r="C1681" i="1"/>
  <c r="G1681" i="1" s="1"/>
  <c r="H1680" i="1"/>
  <c r="G1680" i="1"/>
  <c r="C1680" i="1"/>
  <c r="C1679" i="1"/>
  <c r="G1679" i="1" s="1"/>
  <c r="G1678" i="1"/>
  <c r="C1678" i="1"/>
  <c r="H1678" i="1" s="1"/>
  <c r="C1677" i="1"/>
  <c r="G1677" i="1" s="1"/>
  <c r="H1676" i="1"/>
  <c r="G1676" i="1"/>
  <c r="C1676" i="1"/>
  <c r="C1675" i="1"/>
  <c r="G1675" i="1" s="1"/>
  <c r="G1674" i="1"/>
  <c r="C1674" i="1"/>
  <c r="H1674" i="1" s="1"/>
  <c r="C1673" i="1"/>
  <c r="G1673" i="1" s="1"/>
  <c r="H1672" i="1"/>
  <c r="G1672" i="1"/>
  <c r="C1672" i="1"/>
  <c r="C1671" i="1"/>
  <c r="G1670" i="1"/>
  <c r="C1670" i="1"/>
  <c r="H1670" i="1" s="1"/>
  <c r="C1669" i="1"/>
  <c r="H1668" i="1"/>
  <c r="G1668" i="1"/>
  <c r="C1668" i="1"/>
  <c r="H1667" i="1"/>
  <c r="C1667" i="1"/>
  <c r="G1667" i="1" s="1"/>
  <c r="G1666" i="1"/>
  <c r="C1666" i="1"/>
  <c r="H1666" i="1" s="1"/>
  <c r="H1665" i="1"/>
  <c r="C1665" i="1"/>
  <c r="G1665" i="1" s="1"/>
  <c r="H1664" i="1"/>
  <c r="G1664" i="1"/>
  <c r="C1664" i="1"/>
  <c r="C1663" i="1"/>
  <c r="G1663" i="1" s="1"/>
  <c r="G1662" i="1"/>
  <c r="C1662" i="1"/>
  <c r="H1662" i="1" s="1"/>
  <c r="C1661" i="1"/>
  <c r="G1661" i="1" s="1"/>
  <c r="H1660" i="1"/>
  <c r="G1660" i="1"/>
  <c r="C1660" i="1"/>
  <c r="C1659" i="1"/>
  <c r="G1659" i="1" s="1"/>
  <c r="G1658" i="1"/>
  <c r="C1658" i="1"/>
  <c r="H1658" i="1" s="1"/>
  <c r="C1657" i="1"/>
  <c r="G1657" i="1" s="1"/>
  <c r="H1656" i="1"/>
  <c r="G1656" i="1"/>
  <c r="C1656" i="1"/>
  <c r="C1655" i="1"/>
  <c r="G1654" i="1"/>
  <c r="C1654" i="1"/>
  <c r="H1654" i="1" s="1"/>
  <c r="C1653" i="1"/>
  <c r="H1652" i="1"/>
  <c r="G1652" i="1"/>
  <c r="C1652" i="1"/>
  <c r="H1651" i="1"/>
  <c r="C1651" i="1"/>
  <c r="G1651" i="1" s="1"/>
  <c r="G1650" i="1"/>
  <c r="C1650" i="1"/>
  <c r="H1650" i="1" s="1"/>
  <c r="H1649" i="1"/>
  <c r="C1649" i="1"/>
  <c r="G1649" i="1" s="1"/>
  <c r="H1648" i="1"/>
  <c r="G1648" i="1"/>
  <c r="C1648" i="1"/>
  <c r="C1647" i="1"/>
  <c r="G1647" i="1" s="1"/>
  <c r="G1646" i="1"/>
  <c r="C1646" i="1"/>
  <c r="H1646" i="1" s="1"/>
  <c r="C1645" i="1"/>
  <c r="G1645" i="1" s="1"/>
  <c r="H1644" i="1"/>
  <c r="G1644" i="1"/>
  <c r="C1644" i="1"/>
  <c r="C1643" i="1"/>
  <c r="G1643" i="1" s="1"/>
  <c r="G1642" i="1"/>
  <c r="C1642" i="1"/>
  <c r="H1642" i="1" s="1"/>
  <c r="C1641" i="1"/>
  <c r="G1641" i="1" s="1"/>
  <c r="H1640" i="1"/>
  <c r="G1640" i="1"/>
  <c r="C1640" i="1"/>
  <c r="C1639" i="1"/>
  <c r="G1638" i="1"/>
  <c r="C1638" i="1"/>
  <c r="H1638" i="1" s="1"/>
  <c r="C1637" i="1"/>
  <c r="H1636" i="1"/>
  <c r="G1636" i="1"/>
  <c r="C1636" i="1"/>
  <c r="H1635" i="1"/>
  <c r="C1635" i="1"/>
  <c r="G1635" i="1" s="1"/>
  <c r="G1634" i="1"/>
  <c r="C1634" i="1"/>
  <c r="H1634" i="1" s="1"/>
  <c r="H1633" i="1"/>
  <c r="C1633" i="1"/>
  <c r="G1633" i="1" s="1"/>
  <c r="H1632" i="1"/>
  <c r="G1632" i="1"/>
  <c r="C1632" i="1"/>
  <c r="C1631" i="1"/>
  <c r="G1631" i="1" s="1"/>
  <c r="G1630" i="1"/>
  <c r="C1630" i="1"/>
  <c r="H1630" i="1" s="1"/>
  <c r="C1629" i="1"/>
  <c r="G1629" i="1" s="1"/>
  <c r="H1627" i="1"/>
  <c r="C1627" i="1"/>
  <c r="G1627" i="1" s="1"/>
  <c r="G1626" i="1"/>
  <c r="C1626" i="1"/>
  <c r="H1626" i="1" s="1"/>
  <c r="H1625" i="1"/>
  <c r="C1625" i="1"/>
  <c r="G1625" i="1" s="1"/>
  <c r="H1624" i="1"/>
  <c r="G1624" i="1"/>
  <c r="C1624" i="1"/>
  <c r="C1623" i="1"/>
  <c r="G1623" i="1" s="1"/>
  <c r="G1620" i="1"/>
  <c r="C1620" i="1"/>
  <c r="H1620" i="1" s="1"/>
  <c r="C1619" i="1"/>
  <c r="G1619" i="1" s="1"/>
  <c r="G1618" i="1"/>
  <c r="C1618" i="1"/>
  <c r="H1618" i="1" s="1"/>
  <c r="C1617" i="1"/>
  <c r="G1617" i="1" s="1"/>
  <c r="H1616" i="1"/>
  <c r="G1616" i="1"/>
  <c r="C1616" i="1"/>
  <c r="C1615" i="1"/>
  <c r="G1615" i="1" s="1"/>
  <c r="G1614" i="1"/>
  <c r="C1614" i="1"/>
  <c r="H1614" i="1" s="1"/>
  <c r="C1613" i="1"/>
  <c r="G1613" i="1" s="1"/>
  <c r="C1612" i="1"/>
  <c r="H1612" i="1" s="1"/>
  <c r="C1611" i="1"/>
  <c r="G1610" i="1"/>
  <c r="C1610" i="1"/>
  <c r="H1610" i="1" s="1"/>
  <c r="C1609" i="1"/>
  <c r="H1608" i="1"/>
  <c r="G1608" i="1"/>
  <c r="C1608" i="1"/>
  <c r="H1607" i="1"/>
  <c r="C1607" i="1"/>
  <c r="G1607" i="1" s="1"/>
  <c r="C1606" i="1"/>
  <c r="H1606" i="1" s="1"/>
  <c r="C1605" i="1"/>
  <c r="G1605" i="1" s="1"/>
  <c r="C1604" i="1"/>
  <c r="G1604" i="1" s="1"/>
  <c r="C1603" i="1"/>
  <c r="H1603" i="1" s="1"/>
  <c r="C1601" i="1"/>
  <c r="G1601" i="1" s="1"/>
  <c r="H1600" i="1"/>
  <c r="G1600" i="1"/>
  <c r="C1600" i="1"/>
  <c r="H1599" i="1"/>
  <c r="G1599" i="1"/>
  <c r="C1599" i="1"/>
  <c r="C1598" i="1"/>
  <c r="H1598" i="1" s="1"/>
  <c r="H1597" i="1"/>
  <c r="C1597" i="1"/>
  <c r="G1597" i="1" s="1"/>
  <c r="H1596" i="1"/>
  <c r="G1596" i="1"/>
  <c r="C1596" i="1"/>
  <c r="C1595" i="1"/>
  <c r="H1595" i="1" s="1"/>
  <c r="G1594" i="1"/>
  <c r="C1594" i="1"/>
  <c r="H1594" i="1" s="1"/>
  <c r="C1593" i="1"/>
  <c r="G1593" i="1" s="1"/>
  <c r="H1592" i="1"/>
  <c r="G1592" i="1"/>
  <c r="C1592" i="1"/>
  <c r="H1591" i="1"/>
  <c r="G1591" i="1"/>
  <c r="C1591" i="1"/>
  <c r="C1590" i="1"/>
  <c r="H1590" i="1" s="1"/>
  <c r="H1589" i="1"/>
  <c r="C1589" i="1"/>
  <c r="G1589" i="1" s="1"/>
  <c r="H1588" i="1"/>
  <c r="G1588" i="1"/>
  <c r="C1588" i="1"/>
  <c r="C1587" i="1"/>
  <c r="H1587" i="1" s="1"/>
  <c r="C1586" i="1"/>
  <c r="H1586" i="1" s="1"/>
  <c r="C1585" i="1"/>
  <c r="C1584" i="1"/>
  <c r="H1584" i="1" s="1"/>
  <c r="H1582" i="1"/>
  <c r="G1582" i="1"/>
  <c r="C1582" i="1"/>
  <c r="H1581" i="1"/>
  <c r="D1581" i="1"/>
  <c r="C1581" i="1"/>
  <c r="G1581" i="1" s="1"/>
  <c r="I1581" i="1" s="1"/>
  <c r="J1580" i="1"/>
  <c r="D1580" i="1"/>
  <c r="C1580" i="1"/>
  <c r="H1579" i="1"/>
  <c r="D1579" i="1"/>
  <c r="C1579" i="1"/>
  <c r="G1579" i="1" s="1"/>
  <c r="J1578" i="1"/>
  <c r="D1578" i="1"/>
  <c r="C1578" i="1"/>
  <c r="D1577" i="1"/>
  <c r="C1577" i="1"/>
  <c r="H1576" i="1"/>
  <c r="D1576" i="1"/>
  <c r="C1576" i="1"/>
  <c r="G1576" i="1" s="1"/>
  <c r="J1575" i="1"/>
  <c r="D1575" i="1"/>
  <c r="C1575" i="1"/>
  <c r="H1574" i="1"/>
  <c r="D1574" i="1"/>
  <c r="C1574" i="1"/>
  <c r="G1574" i="1" s="1"/>
  <c r="I1574" i="1" s="1"/>
  <c r="J1573" i="1"/>
  <c r="D1573" i="1"/>
  <c r="C1573" i="1"/>
  <c r="D1572" i="1"/>
  <c r="C1572" i="1"/>
  <c r="D1571" i="1"/>
  <c r="C1571" i="1"/>
  <c r="H1570" i="1"/>
  <c r="D1570" i="1"/>
  <c r="C1570" i="1"/>
  <c r="G1570" i="1" s="1"/>
  <c r="J1569" i="1"/>
  <c r="D1569" i="1"/>
  <c r="C1569" i="1"/>
  <c r="H1568" i="1"/>
  <c r="D1568" i="1"/>
  <c r="C1568" i="1"/>
  <c r="G1568" i="1" s="1"/>
  <c r="I1568" i="1" s="1"/>
  <c r="J1567" i="1"/>
  <c r="D1567" i="1"/>
  <c r="C1567" i="1"/>
  <c r="H1566" i="1"/>
  <c r="D1566" i="1"/>
  <c r="C1566" i="1"/>
  <c r="G1566" i="1" s="1"/>
  <c r="J1565" i="1"/>
  <c r="D1565" i="1"/>
  <c r="C1565" i="1"/>
  <c r="H1564" i="1"/>
  <c r="D1564" i="1"/>
  <c r="C1564" i="1"/>
  <c r="G1564" i="1" s="1"/>
  <c r="I1564" i="1" s="1"/>
  <c r="H1563" i="1"/>
  <c r="D1563" i="1"/>
  <c r="C1563" i="1"/>
  <c r="G1563" i="1" s="1"/>
  <c r="D1562" i="1"/>
  <c r="C1562" i="1"/>
  <c r="H1561" i="1"/>
  <c r="D1561" i="1"/>
  <c r="C1561" i="1"/>
  <c r="G1561" i="1" s="1"/>
  <c r="D1560" i="1"/>
  <c r="C1560" i="1"/>
  <c r="H1559" i="1"/>
  <c r="D1559" i="1"/>
  <c r="C1559" i="1"/>
  <c r="G1559" i="1" s="1"/>
  <c r="I1559" i="1" s="1"/>
  <c r="D1558" i="1"/>
  <c r="C1558" i="1"/>
  <c r="H1557" i="1"/>
  <c r="D1557" i="1"/>
  <c r="C1557" i="1"/>
  <c r="G1557" i="1" s="1"/>
  <c r="H1556" i="1"/>
  <c r="D1556" i="1"/>
  <c r="C1556" i="1"/>
  <c r="G1556" i="1" s="1"/>
  <c r="H1555" i="1"/>
  <c r="D1555" i="1"/>
  <c r="C1555" i="1"/>
  <c r="G1555" i="1" s="1"/>
  <c r="D1554" i="1"/>
  <c r="C1554" i="1"/>
  <c r="H1553" i="1"/>
  <c r="D1553" i="1"/>
  <c r="C1553" i="1"/>
  <c r="G1553" i="1" s="1"/>
  <c r="D1552" i="1"/>
  <c r="C1552" i="1"/>
  <c r="H1551" i="1"/>
  <c r="D1551" i="1"/>
  <c r="C1551" i="1"/>
  <c r="G1551" i="1" s="1"/>
  <c r="I1551" i="1" s="1"/>
  <c r="D1550" i="1"/>
  <c r="C1550" i="1"/>
  <c r="H1549" i="1"/>
  <c r="D1549" i="1"/>
  <c r="C1549" i="1"/>
  <c r="G1549" i="1" s="1"/>
  <c r="D1548" i="1"/>
  <c r="C1548" i="1"/>
  <c r="H1547" i="1"/>
  <c r="G1547" i="1"/>
  <c r="D1547" i="1"/>
  <c r="C1547" i="1"/>
  <c r="J1547" i="1" s="1"/>
  <c r="D1546" i="1"/>
  <c r="C1546" i="1"/>
  <c r="H1545" i="1"/>
  <c r="G1545" i="1"/>
  <c r="I1545" i="1" s="1"/>
  <c r="D1545" i="1"/>
  <c r="C1545" i="1"/>
  <c r="J1545" i="1" s="1"/>
  <c r="D1544" i="1"/>
  <c r="C1544" i="1"/>
  <c r="D1543" i="1"/>
  <c r="C1543" i="1"/>
  <c r="D1542" i="1"/>
  <c r="C1542" i="1"/>
  <c r="H1541" i="1"/>
  <c r="G1541" i="1"/>
  <c r="I1541" i="1" s="1"/>
  <c r="D1541" i="1"/>
  <c r="C1541" i="1"/>
  <c r="J1541" i="1" s="1"/>
  <c r="G1540" i="1"/>
  <c r="D1540" i="1"/>
  <c r="C1540" i="1"/>
  <c r="H1540" i="1" s="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D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D1433" i="1"/>
  <c r="H1433" i="1" s="1"/>
  <c r="C1433" i="1"/>
  <c r="D1432" i="1"/>
  <c r="H1432" i="1" s="1"/>
  <c r="C1432"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D1399" i="1"/>
  <c r="G1399" i="1" s="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C1390" i="1"/>
  <c r="G1390" i="1" s="1"/>
  <c r="D1389" i="1"/>
  <c r="G1389" i="1" s="1"/>
  <c r="C1389" i="1"/>
  <c r="H1389" i="1" s="1"/>
  <c r="D1388" i="1"/>
  <c r="C1388" i="1"/>
  <c r="H1388" i="1" s="1"/>
  <c r="D1387" i="1"/>
  <c r="C1387" i="1"/>
  <c r="H1387" i="1" s="1"/>
  <c r="D1386" i="1"/>
  <c r="C1386" i="1"/>
  <c r="D1385" i="1"/>
  <c r="C1385" i="1"/>
  <c r="D1384" i="1"/>
  <c r="H1384" i="1" s="1"/>
  <c r="C1384" i="1"/>
  <c r="H1383" i="1"/>
  <c r="G1383" i="1"/>
  <c r="D1383" i="1"/>
  <c r="C1383" i="1"/>
  <c r="D1382" i="1"/>
  <c r="G1382" i="1" s="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D1342" i="1"/>
  <c r="G1342" i="1" s="1"/>
  <c r="C1342" i="1"/>
  <c r="H1341" i="1"/>
  <c r="D1341" i="1"/>
  <c r="G1341" i="1" s="1"/>
  <c r="C1341" i="1"/>
  <c r="H1340" i="1"/>
  <c r="G1340" i="1"/>
  <c r="D1340" i="1"/>
  <c r="C1340" i="1"/>
  <c r="H1339" i="1"/>
  <c r="G1339" i="1"/>
  <c r="D1339" i="1"/>
  <c r="C1339" i="1"/>
  <c r="H1338" i="1"/>
  <c r="D1338" i="1"/>
  <c r="G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G1311" i="1" s="1"/>
  <c r="C1311" i="1"/>
  <c r="H1310" i="1"/>
  <c r="G1310" i="1"/>
  <c r="D1310" i="1"/>
  <c r="C1310" i="1"/>
  <c r="H1309" i="1"/>
  <c r="G1309" i="1"/>
  <c r="D1309" i="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G1302" i="1"/>
  <c r="D1302" i="1"/>
  <c r="H1302" i="1" s="1"/>
  <c r="C1302" i="1"/>
  <c r="G1301" i="1"/>
  <c r="D1301" i="1"/>
  <c r="H1301" i="1" s="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D1289" i="1"/>
  <c r="H1289" i="1" s="1"/>
  <c r="C1289" i="1"/>
  <c r="H1288" i="1"/>
  <c r="G1288" i="1"/>
  <c r="D1288" i="1"/>
  <c r="C1288" i="1"/>
  <c r="H1287" i="1"/>
  <c r="G1287" i="1"/>
  <c r="D1287" i="1"/>
  <c r="C1287" i="1"/>
  <c r="H1286" i="1"/>
  <c r="G1286" i="1"/>
  <c r="D1286" i="1"/>
  <c r="C1286" i="1"/>
  <c r="H1285" i="1"/>
  <c r="G1285" i="1"/>
  <c r="D1285" i="1"/>
  <c r="C1285" i="1"/>
  <c r="H1284" i="1"/>
  <c r="G1284" i="1"/>
  <c r="D1284" i="1"/>
  <c r="C1284" i="1"/>
  <c r="G1283" i="1"/>
  <c r="D1283" i="1"/>
  <c r="H1283" i="1" s="1"/>
  <c r="C1283" i="1"/>
  <c r="H1282" i="1"/>
  <c r="G1282" i="1"/>
  <c r="D1282" i="1"/>
  <c r="C1282" i="1"/>
  <c r="G1281" i="1"/>
  <c r="D1281" i="1"/>
  <c r="H1281" i="1" s="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D1265" i="1"/>
  <c r="G1265" i="1" s="1"/>
  <c r="C1265" i="1"/>
  <c r="H1264" i="1"/>
  <c r="D1264" i="1"/>
  <c r="G1264" i="1" s="1"/>
  <c r="C1264" i="1"/>
  <c r="H1263" i="1"/>
  <c r="G1263" i="1"/>
  <c r="D1263" i="1"/>
  <c r="C1263" i="1"/>
  <c r="H1262" i="1"/>
  <c r="G1262" i="1"/>
  <c r="D1262" i="1"/>
  <c r="C1262" i="1"/>
  <c r="H1261" i="1"/>
  <c r="G1261" i="1"/>
  <c r="D1261" i="1"/>
  <c r="C1261" i="1"/>
  <c r="H1260" i="1"/>
  <c r="G1260" i="1"/>
  <c r="D1260" i="1"/>
  <c r="C1260" i="1"/>
  <c r="H1259" i="1"/>
  <c r="D1259" i="1"/>
  <c r="G1259" i="1" s="1"/>
  <c r="C1259" i="1"/>
  <c r="H1258" i="1"/>
  <c r="G1258" i="1"/>
  <c r="D1258" i="1"/>
  <c r="C1258" i="1"/>
  <c r="H1257" i="1"/>
  <c r="G1257" i="1"/>
  <c r="D1257" i="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H1183" i="1" s="1"/>
  <c r="C1183" i="1"/>
  <c r="D1182" i="1"/>
  <c r="G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D1167" i="1"/>
  <c r="G1167" i="1" s="1"/>
  <c r="C1167" i="1"/>
  <c r="H1166" i="1"/>
  <c r="G1166" i="1"/>
  <c r="D1166" i="1"/>
  <c r="C1166" i="1"/>
  <c r="H1165" i="1"/>
  <c r="G1165" i="1"/>
  <c r="D1165" i="1"/>
  <c r="C1165" i="1"/>
  <c r="H1164" i="1"/>
  <c r="G1164" i="1"/>
  <c r="D1164" i="1"/>
  <c r="C1164" i="1"/>
  <c r="H1163" i="1"/>
  <c r="D1163" i="1"/>
  <c r="G1163" i="1" s="1"/>
  <c r="C1163" i="1"/>
  <c r="H1162" i="1"/>
  <c r="G1162" i="1"/>
  <c r="D1162" i="1"/>
  <c r="C1162" i="1"/>
  <c r="H1161" i="1"/>
  <c r="G1161" i="1"/>
  <c r="D1161" i="1"/>
  <c r="C1161" i="1"/>
  <c r="H1160" i="1"/>
  <c r="G1160" i="1"/>
  <c r="D1160" i="1"/>
  <c r="C1160" i="1"/>
  <c r="H1159" i="1"/>
  <c r="G1159" i="1"/>
  <c r="D1159" i="1"/>
  <c r="C1159" i="1"/>
  <c r="H1158" i="1"/>
  <c r="G1158" i="1"/>
  <c r="D1158" i="1"/>
  <c r="C1158" i="1"/>
  <c r="G1157" i="1"/>
  <c r="D1157" i="1"/>
  <c r="H1157" i="1" s="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G1141"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G1101" i="1"/>
  <c r="D1101" i="1"/>
  <c r="H1101" i="1" s="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D1042" i="1"/>
  <c r="G1042" i="1" s="1"/>
  <c r="C1042" i="1"/>
  <c r="H1041" i="1"/>
  <c r="G1041" i="1"/>
  <c r="D1041" i="1"/>
  <c r="C1041" i="1"/>
  <c r="D1040" i="1"/>
  <c r="G1040" i="1" s="1"/>
  <c r="C1040" i="1"/>
  <c r="D1039" i="1"/>
  <c r="G1039" i="1" s="1"/>
  <c r="C1039" i="1"/>
  <c r="H1038" i="1"/>
  <c r="G1038" i="1"/>
  <c r="D1038" i="1"/>
  <c r="C1038" i="1"/>
  <c r="H1037" i="1"/>
  <c r="G1037" i="1"/>
  <c r="D1037" i="1"/>
  <c r="C1037" i="1"/>
  <c r="H1036" i="1"/>
  <c r="G1036" i="1"/>
  <c r="D1036" i="1"/>
  <c r="C1036" i="1"/>
  <c r="D1035" i="1"/>
  <c r="G1035" i="1" s="1"/>
  <c r="C1035" i="1"/>
  <c r="D1034" i="1"/>
  <c r="G1034" i="1" s="1"/>
  <c r="C1034" i="1"/>
  <c r="H1033" i="1"/>
  <c r="D1033" i="1"/>
  <c r="G1033" i="1" s="1"/>
  <c r="C1033" i="1"/>
  <c r="H1032" i="1"/>
  <c r="G1032" i="1"/>
  <c r="D1032" i="1"/>
  <c r="C1032" i="1"/>
  <c r="D1031" i="1"/>
  <c r="G1031" i="1" s="1"/>
  <c r="C1031" i="1"/>
  <c r="H1030" i="1"/>
  <c r="G1030" i="1"/>
  <c r="D1030" i="1"/>
  <c r="C1030" i="1"/>
  <c r="H1029" i="1"/>
  <c r="G1029" i="1"/>
  <c r="D1029" i="1"/>
  <c r="C1029" i="1"/>
  <c r="H1028" i="1"/>
  <c r="G1028" i="1"/>
  <c r="D1028" i="1"/>
  <c r="C1028" i="1"/>
  <c r="H1027" i="1"/>
  <c r="G1027" i="1"/>
  <c r="D1027" i="1"/>
  <c r="C1027" i="1"/>
  <c r="D1026" i="1"/>
  <c r="G1026" i="1" s="1"/>
  <c r="C1026" i="1"/>
  <c r="D1025" i="1"/>
  <c r="H1025" i="1" s="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D1016" i="1"/>
  <c r="H1016" i="1" s="1"/>
  <c r="C1016" i="1"/>
  <c r="D1015" i="1"/>
  <c r="H1015" i="1" s="1"/>
  <c r="C1015" i="1"/>
  <c r="D1014" i="1"/>
  <c r="G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G726"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D696" i="1"/>
  <c r="G696" i="1" s="1"/>
  <c r="C696"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G651" i="1"/>
  <c r="D651" i="1"/>
  <c r="H651" i="1" s="1"/>
  <c r="C651" i="1"/>
  <c r="H650" i="1"/>
  <c r="G650" i="1"/>
  <c r="D650" i="1"/>
  <c r="C650" i="1"/>
  <c r="C649" i="1"/>
  <c r="D648" i="1"/>
  <c r="H648" i="1" s="1"/>
  <c r="C648" i="1"/>
  <c r="H647" i="1"/>
  <c r="D647" i="1"/>
  <c r="G647" i="1" s="1"/>
  <c r="C647" i="1"/>
  <c r="D646" i="1"/>
  <c r="H646" i="1" s="1"/>
  <c r="C646" i="1"/>
  <c r="H645" i="1"/>
  <c r="G645" i="1"/>
  <c r="D645" i="1"/>
  <c r="C645" i="1"/>
  <c r="D636" i="1"/>
  <c r="H636" i="1" s="1"/>
  <c r="C636" i="1"/>
  <c r="D635" i="1"/>
  <c r="H635" i="1" s="1"/>
  <c r="C635" i="1"/>
  <c r="H632" i="1"/>
  <c r="G632" i="1"/>
  <c r="D632" i="1"/>
  <c r="C632" i="1"/>
  <c r="H631" i="1"/>
  <c r="G631" i="1"/>
  <c r="D631" i="1"/>
  <c r="C631" i="1"/>
  <c r="D630" i="1"/>
  <c r="H629" i="1"/>
  <c r="G629" i="1"/>
  <c r="D629" i="1"/>
  <c r="C629" i="1"/>
  <c r="H628" i="1"/>
  <c r="G628" i="1"/>
  <c r="D628" i="1"/>
  <c r="C628" i="1"/>
  <c r="G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G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D486" i="1"/>
  <c r="D485" i="1"/>
  <c r="H484" i="1"/>
  <c r="G484" i="1"/>
  <c r="D484" i="1"/>
  <c r="C484" i="1"/>
  <c r="H483" i="1"/>
  <c r="G483" i="1"/>
  <c r="D483" i="1"/>
  <c r="C483" i="1"/>
  <c r="D482" i="1"/>
  <c r="H481" i="1"/>
  <c r="G481" i="1"/>
  <c r="D481" i="1"/>
  <c r="C481" i="1"/>
  <c r="H480" i="1"/>
  <c r="G480" i="1"/>
  <c r="D480" i="1"/>
  <c r="C480"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G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D422" i="1"/>
  <c r="H422" i="1" s="1"/>
  <c r="C422" i="1"/>
  <c r="D421" i="1"/>
  <c r="H421" i="1" s="1"/>
  <c r="C421" i="1"/>
  <c r="D416" i="1"/>
  <c r="H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G356"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G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H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D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D204" i="1"/>
  <c r="H203" i="1"/>
  <c r="G203" i="1"/>
  <c r="D203" i="1"/>
  <c r="C203" i="1"/>
  <c r="H202" i="1"/>
  <c r="G202" i="1"/>
  <c r="D202" i="1"/>
  <c r="C202" i="1"/>
  <c r="H201" i="1"/>
  <c r="G201" i="1"/>
  <c r="D201" i="1"/>
  <c r="C201" i="1"/>
  <c r="H200" i="1"/>
  <c r="G200" i="1"/>
  <c r="D200" i="1"/>
  <c r="C200" i="1"/>
  <c r="H199" i="1"/>
  <c r="G199" i="1"/>
  <c r="D199" i="1"/>
  <c r="C199" i="1"/>
  <c r="D198" i="1"/>
  <c r="D197" i="1"/>
  <c r="H197" i="1" s="1"/>
  <c r="C197" i="1"/>
  <c r="D196" i="1"/>
  <c r="H196" i="1" s="1"/>
  <c r="C196" i="1"/>
  <c r="G195" i="1"/>
  <c r="D195" i="1"/>
  <c r="H195" i="1" s="1"/>
  <c r="C195" i="1"/>
  <c r="H194" i="1"/>
  <c r="G194" i="1"/>
  <c r="D194" i="1"/>
  <c r="C194" i="1"/>
  <c r="D193" i="1"/>
  <c r="H193" i="1" s="1"/>
  <c r="C193" i="1"/>
  <c r="H192" i="1"/>
  <c r="D192" i="1"/>
  <c r="G192" i="1" s="1"/>
  <c r="C192" i="1"/>
  <c r="D191" i="1"/>
  <c r="H191" i="1" s="1"/>
  <c r="C191" i="1"/>
  <c r="D190" i="1"/>
  <c r="H189" i="1"/>
  <c r="G189" i="1"/>
  <c r="D189" i="1"/>
  <c r="C189" i="1"/>
  <c r="H188" i="1"/>
  <c r="G188" i="1"/>
  <c r="D188" i="1"/>
  <c r="C188" i="1"/>
  <c r="H187" i="1"/>
  <c r="G187" i="1"/>
  <c r="D187" i="1"/>
  <c r="C187" i="1"/>
  <c r="H186" i="1"/>
  <c r="G186" i="1"/>
  <c r="D186" i="1"/>
  <c r="C186" i="1"/>
  <c r="H185" i="1"/>
  <c r="G185" i="1"/>
  <c r="D185" i="1"/>
  <c r="C185" i="1"/>
  <c r="D184" i="1"/>
  <c r="H184" i="1" s="1"/>
  <c r="C184" i="1"/>
  <c r="D183" i="1"/>
  <c r="H183" i="1" s="1"/>
  <c r="C183" i="1"/>
  <c r="D182" i="1"/>
  <c r="H182" i="1" s="1"/>
  <c r="C182" i="1"/>
  <c r="H181" i="1"/>
  <c r="G181" i="1"/>
  <c r="D181" i="1"/>
  <c r="C181" i="1"/>
  <c r="H180" i="1"/>
  <c r="D180" i="1"/>
  <c r="G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D151" i="1"/>
  <c r="H151" i="1" s="1"/>
  <c r="C151" i="1"/>
  <c r="D150" i="1"/>
  <c r="H150" i="1" s="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D130" i="1"/>
  <c r="H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G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H69" i="1"/>
  <c r="G69" i="1"/>
  <c r="D69" i="1"/>
  <c r="C69" i="1"/>
  <c r="H68" i="1"/>
  <c r="G68" i="1"/>
  <c r="D68" i="1"/>
  <c r="C68" i="1"/>
  <c r="G67" i="1"/>
  <c r="C67" i="1"/>
  <c r="H66" i="1"/>
  <c r="G66" i="1"/>
  <c r="D66" i="1"/>
  <c r="C66" i="1"/>
  <c r="H65" i="1"/>
  <c r="G65" i="1"/>
  <c r="D65" i="1"/>
  <c r="C65" i="1"/>
  <c r="H64" i="1"/>
  <c r="G64" i="1"/>
  <c r="D64" i="1"/>
  <c r="C64" i="1"/>
  <c r="H63" i="1"/>
  <c r="G63" i="1"/>
  <c r="D63" i="1"/>
  <c r="C63" i="1"/>
  <c r="H62" i="1"/>
  <c r="G62" i="1"/>
  <c r="D62" i="1"/>
  <c r="C62" i="1"/>
  <c r="H61" i="1"/>
  <c r="G61" i="1"/>
  <c r="D61" i="1"/>
  <c r="C61" i="1"/>
  <c r="D60" i="1"/>
  <c r="H59" i="1"/>
  <c r="G59" i="1"/>
  <c r="D59" i="1"/>
  <c r="C59" i="1"/>
  <c r="H58" i="1"/>
  <c r="G58" i="1"/>
  <c r="D58" i="1"/>
  <c r="C58" i="1"/>
  <c r="G57" i="1"/>
  <c r="C57" i="1"/>
  <c r="H56" i="1"/>
  <c r="G56" i="1"/>
  <c r="D56" i="1"/>
  <c r="C56" i="1"/>
  <c r="H55" i="1"/>
  <c r="G55" i="1"/>
  <c r="D55" i="1"/>
  <c r="C55" i="1"/>
  <c r="H54" i="1"/>
  <c r="G54" i="1"/>
  <c r="D54" i="1"/>
  <c r="C54" i="1"/>
  <c r="H53" i="1"/>
  <c r="G53" i="1"/>
  <c r="D53" i="1"/>
  <c r="C53" i="1"/>
  <c r="D52" i="1"/>
  <c r="H52" i="1" s="1"/>
  <c r="C52" i="1"/>
  <c r="H51" i="1"/>
  <c r="G51" i="1"/>
  <c r="D51" i="1"/>
  <c r="C51" i="1"/>
  <c r="H50" i="1"/>
  <c r="G50" i="1"/>
  <c r="D50" i="1"/>
  <c r="C50" i="1"/>
  <c r="D49" i="1"/>
  <c r="H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27" i="9" l="1"/>
  <c r="B327" i="9" s="1"/>
  <c r="G1388" i="1"/>
  <c r="G1386" i="1"/>
  <c r="H1386" i="1"/>
  <c r="G1385" i="1"/>
  <c r="H1385" i="1"/>
  <c r="G1387" i="1"/>
  <c r="E37" i="9"/>
  <c r="B37" i="9" s="1"/>
  <c r="F236" i="9"/>
  <c r="B236" i="9" s="1"/>
  <c r="E335" i="9"/>
  <c r="B335" i="9" s="1"/>
  <c r="H1390" i="1"/>
  <c r="G1384" i="1"/>
  <c r="H87" i="1"/>
  <c r="G87" i="1"/>
  <c r="H1681" i="1"/>
  <c r="H1683" i="1"/>
  <c r="G1682" i="1"/>
  <c r="H1604" i="1"/>
  <c r="G1612" i="1"/>
  <c r="H1602" i="1"/>
  <c r="G1602" i="1"/>
  <c r="H1605" i="1"/>
  <c r="D44" i="8"/>
  <c r="C1621" i="1" s="1"/>
  <c r="C1583" i="1"/>
  <c r="G1586" i="1"/>
  <c r="H1539" i="1"/>
  <c r="J1543" i="1"/>
  <c r="G1543" i="1"/>
  <c r="H1543" i="1"/>
  <c r="G1432" i="1"/>
  <c r="G1433" i="1"/>
  <c r="H1382" i="1"/>
  <c r="E340" i="9"/>
  <c r="B340" i="9" s="1"/>
  <c r="E337" i="9"/>
  <c r="B337" i="9" s="1"/>
  <c r="G1306" i="1"/>
  <c r="H1311" i="1"/>
  <c r="G1289" i="1"/>
  <c r="F260" i="5"/>
  <c r="G1256" i="1"/>
  <c r="H1256" i="1"/>
  <c r="H1182" i="1"/>
  <c r="G1184" i="1"/>
  <c r="G1183" i="1"/>
  <c r="E336" i="9"/>
  <c r="B336" i="9" s="1"/>
  <c r="E313" i="9"/>
  <c r="B313" i="9" s="1"/>
  <c r="G1087" i="1"/>
  <c r="G1092" i="1"/>
  <c r="G1060" i="1"/>
  <c r="G1057" i="1"/>
  <c r="G1059" i="1"/>
  <c r="H1040" i="1"/>
  <c r="H1042" i="1"/>
  <c r="E12" i="5"/>
  <c r="D1017" i="1" s="1"/>
  <c r="H1017" i="1" s="1"/>
  <c r="H1039" i="1"/>
  <c r="H1034" i="1"/>
  <c r="H1035" i="1"/>
  <c r="H1031" i="1"/>
  <c r="H1026" i="1"/>
  <c r="G1024" i="1"/>
  <c r="G1025" i="1"/>
  <c r="G1016" i="1"/>
  <c r="E7" i="5"/>
  <c r="D1012" i="1" s="1"/>
  <c r="G1015" i="1"/>
  <c r="G1013" i="1"/>
  <c r="H1014" i="1"/>
  <c r="E322" i="9"/>
  <c r="E31" i="9"/>
  <c r="B31" i="9" s="1"/>
  <c r="E326" i="9"/>
  <c r="B326" i="9" s="1"/>
  <c r="E320" i="9"/>
  <c r="B320" i="9" s="1"/>
  <c r="G727" i="1"/>
  <c r="H695" i="1"/>
  <c r="E38" i="9"/>
  <c r="B38" i="9" s="1"/>
  <c r="E26" i="9"/>
  <c r="B26" i="9" s="1"/>
  <c r="B296" i="9"/>
  <c r="G648" i="1"/>
  <c r="G646" i="1"/>
  <c r="G649" i="1"/>
  <c r="G636" i="1"/>
  <c r="G635" i="1"/>
  <c r="G416" i="1"/>
  <c r="G415" i="1"/>
  <c r="E648" i="4"/>
  <c r="D642" i="1" s="1"/>
  <c r="H374" i="1"/>
  <c r="H375" i="1"/>
  <c r="E373" i="4"/>
  <c r="D368" i="1" s="1"/>
  <c r="G302" i="1"/>
  <c r="G301" i="1"/>
  <c r="G300" i="1"/>
  <c r="G298" i="1"/>
  <c r="G421" i="1"/>
  <c r="G422" i="1"/>
  <c r="E647" i="4"/>
  <c r="D641" i="1" s="1"/>
  <c r="G197" i="1"/>
  <c r="G196" i="1"/>
  <c r="F244" i="9"/>
  <c r="B244" i="9" s="1"/>
  <c r="E57" i="9"/>
  <c r="B57" i="9" s="1"/>
  <c r="F243" i="9"/>
  <c r="B243" i="9" s="1"/>
  <c r="G193" i="1"/>
  <c r="B242" i="9"/>
  <c r="G191" i="1"/>
  <c r="E54" i="9"/>
  <c r="B54" i="9" s="1"/>
  <c r="G184" i="1"/>
  <c r="G183" i="1"/>
  <c r="G182" i="1"/>
  <c r="B238" i="9"/>
  <c r="E50" i="9"/>
  <c r="B50" i="9" s="1"/>
  <c r="G179" i="1"/>
  <c r="G178" i="1"/>
  <c r="G177" i="1"/>
  <c r="G176" i="1"/>
  <c r="G174" i="1"/>
  <c r="G175" i="1"/>
  <c r="F178" i="4"/>
  <c r="G173" i="1"/>
  <c r="G172" i="1"/>
  <c r="G171" i="1"/>
  <c r="G170" i="1"/>
  <c r="G169" i="1"/>
  <c r="G168" i="1"/>
  <c r="G166" i="1"/>
  <c r="G167" i="1"/>
  <c r="G165" i="1"/>
  <c r="G164" i="1"/>
  <c r="G163" i="1"/>
  <c r="E49" i="9"/>
  <c r="B49" i="9" s="1"/>
  <c r="G161" i="1"/>
  <c r="G162" i="1"/>
  <c r="G156" i="1"/>
  <c r="G158" i="1"/>
  <c r="G149" i="1"/>
  <c r="G150" i="1"/>
  <c r="G151" i="1"/>
  <c r="G133" i="1"/>
  <c r="G130" i="1"/>
  <c r="G131" i="1"/>
  <c r="G132" i="1"/>
  <c r="F135" i="4"/>
  <c r="G79" i="1"/>
  <c r="G81" i="1"/>
  <c r="G71" i="1"/>
  <c r="G49" i="1"/>
  <c r="G52" i="1"/>
  <c r="E329" i="9"/>
  <c r="B329" i="9" s="1"/>
  <c r="E307" i="9"/>
  <c r="B307" i="9" s="1"/>
  <c r="E312" i="9"/>
  <c r="B312" i="9" s="1"/>
  <c r="H1546" i="1"/>
  <c r="G1546" i="1"/>
  <c r="I1546" i="1" s="1"/>
  <c r="J1546" i="1"/>
  <c r="H1548" i="1"/>
  <c r="G1548" i="1"/>
  <c r="H1552" i="1"/>
  <c r="G1552" i="1"/>
  <c r="I1552" i="1" s="1"/>
  <c r="H1560" i="1"/>
  <c r="G1560" i="1"/>
  <c r="H1585" i="1"/>
  <c r="G1585" i="1"/>
  <c r="G1637" i="1"/>
  <c r="H1637" i="1"/>
  <c r="G1669" i="1"/>
  <c r="H1669" i="1"/>
  <c r="D25" i="1"/>
  <c r="E7" i="4"/>
  <c r="C102" i="1"/>
  <c r="F106" i="4"/>
  <c r="G423" i="1"/>
  <c r="H1544" i="1"/>
  <c r="G1544" i="1"/>
  <c r="I1544" i="1" s="1"/>
  <c r="J1544" i="1"/>
  <c r="J1548" i="1"/>
  <c r="J1552" i="1"/>
  <c r="J1560" i="1"/>
  <c r="I1566" i="1"/>
  <c r="H1567" i="1"/>
  <c r="G1567" i="1"/>
  <c r="I1567" i="1" s="1"/>
  <c r="I1570" i="1"/>
  <c r="H1571" i="1"/>
  <c r="G1571" i="1"/>
  <c r="H1573" i="1"/>
  <c r="G1573" i="1"/>
  <c r="I1573" i="1" s="1"/>
  <c r="I1576" i="1"/>
  <c r="H1577" i="1"/>
  <c r="G1577" i="1"/>
  <c r="I1579" i="1"/>
  <c r="H1580" i="1"/>
  <c r="G1580" i="1"/>
  <c r="I1580" i="1" s="1"/>
  <c r="G1655" i="1"/>
  <c r="H1655" i="1"/>
  <c r="F278" i="4"/>
  <c r="C274" i="1"/>
  <c r="H1542" i="1"/>
  <c r="G1542" i="1"/>
  <c r="I1542" i="1" s="1"/>
  <c r="J1542" i="1"/>
  <c r="I1549" i="1"/>
  <c r="H1550" i="1"/>
  <c r="G1550" i="1"/>
  <c r="I1550" i="1" s="1"/>
  <c r="I1553" i="1"/>
  <c r="H1554" i="1"/>
  <c r="G1554" i="1"/>
  <c r="I1554" i="1" s="1"/>
  <c r="I1557" i="1"/>
  <c r="H1558" i="1"/>
  <c r="G1558" i="1"/>
  <c r="I1561" i="1"/>
  <c r="H1562" i="1"/>
  <c r="G1562" i="1"/>
  <c r="G1611" i="1"/>
  <c r="H1611" i="1"/>
  <c r="G1653" i="1"/>
  <c r="H1653" i="1"/>
  <c r="F74" i="4"/>
  <c r="C70" i="1"/>
  <c r="F208" i="4"/>
  <c r="D202" i="4"/>
  <c r="C204" i="1"/>
  <c r="J1550" i="1"/>
  <c r="J1554" i="1"/>
  <c r="J1558" i="1"/>
  <c r="J1562" i="1"/>
  <c r="H1565" i="1"/>
  <c r="G1565" i="1"/>
  <c r="H1569" i="1"/>
  <c r="G1569" i="1"/>
  <c r="H1572" i="1"/>
  <c r="G1572" i="1"/>
  <c r="H1575" i="1"/>
  <c r="G1575" i="1"/>
  <c r="H1578" i="1"/>
  <c r="G1578" i="1"/>
  <c r="G1609" i="1"/>
  <c r="H1609" i="1"/>
  <c r="G1639" i="1"/>
  <c r="H1639" i="1"/>
  <c r="G1671" i="1"/>
  <c r="H1671" i="1"/>
  <c r="F64" i="4"/>
  <c r="C60" i="1"/>
  <c r="F194" i="4"/>
  <c r="C190" i="1"/>
  <c r="D164" i="4"/>
  <c r="F492" i="4"/>
  <c r="D491" i="4"/>
  <c r="F70" i="5"/>
  <c r="D69" i="5"/>
  <c r="F222" i="4"/>
  <c r="D221" i="4"/>
  <c r="E308" i="4"/>
  <c r="F327" i="4"/>
  <c r="D321" i="4"/>
  <c r="F355" i="4"/>
  <c r="D354" i="4"/>
  <c r="D648" i="4"/>
  <c r="F427" i="4"/>
  <c r="F476" i="4"/>
  <c r="D466" i="4"/>
  <c r="F480" i="4"/>
  <c r="D479" i="4"/>
  <c r="E629" i="4"/>
  <c r="D623" i="1" s="1"/>
  <c r="C1628" i="1"/>
  <c r="D45" i="8"/>
  <c r="F99" i="6"/>
  <c r="D89" i="6"/>
  <c r="G348" i="9" s="1"/>
  <c r="E348" i="9" s="1"/>
  <c r="C544" i="1"/>
  <c r="C630" i="1"/>
  <c r="C1075" i="1"/>
  <c r="C1148" i="1"/>
  <c r="C1495" i="1"/>
  <c r="J1549" i="1"/>
  <c r="J1551" i="1"/>
  <c r="J1553" i="1"/>
  <c r="J1557" i="1"/>
  <c r="J1559" i="1"/>
  <c r="J1561" i="1"/>
  <c r="J1564" i="1"/>
  <c r="J1566" i="1"/>
  <c r="J1568" i="1"/>
  <c r="J1570" i="1"/>
  <c r="J1574" i="1"/>
  <c r="J1576" i="1"/>
  <c r="J1579" i="1"/>
  <c r="J1581" i="1"/>
  <c r="G1584" i="1"/>
  <c r="G1587" i="1"/>
  <c r="G1590" i="1"/>
  <c r="H1593" i="1"/>
  <c r="G1595" i="1"/>
  <c r="G1598" i="1"/>
  <c r="H1601" i="1"/>
  <c r="G1603" i="1"/>
  <c r="G1606" i="1"/>
  <c r="H1613" i="1"/>
  <c r="H1615" i="1"/>
  <c r="H1641" i="1"/>
  <c r="H1643" i="1"/>
  <c r="H1657" i="1"/>
  <c r="H1659" i="1"/>
  <c r="H1673" i="1"/>
  <c r="H1675" i="1"/>
  <c r="E49" i="4"/>
  <c r="D45" i="1" s="1"/>
  <c r="F83" i="4"/>
  <c r="E82" i="4"/>
  <c r="D273" i="4"/>
  <c r="E360" i="4"/>
  <c r="F379" i="4"/>
  <c r="D373" i="4"/>
  <c r="F407" i="4"/>
  <c r="D406" i="4"/>
  <c r="E431" i="4"/>
  <c r="F542" i="4"/>
  <c r="D536" i="4"/>
  <c r="F594" i="4"/>
  <c r="D584" i="4"/>
  <c r="F598" i="4"/>
  <c r="D597" i="4"/>
  <c r="D629" i="4"/>
  <c r="I22" i="3"/>
  <c r="G338" i="9"/>
  <c r="E338" i="9" s="1"/>
  <c r="B338" i="9" s="1"/>
  <c r="F203" i="5"/>
  <c r="F277" i="5"/>
  <c r="D274" i="5"/>
  <c r="I27" i="3"/>
  <c r="F361" i="4"/>
  <c r="F136" i="5"/>
  <c r="D135" i="5"/>
  <c r="C482" i="1"/>
  <c r="C486" i="1"/>
  <c r="D479" i="1"/>
  <c r="D1510" i="1"/>
  <c r="H1617" i="1"/>
  <c r="H1619" i="1"/>
  <c r="H1623" i="1"/>
  <c r="H1629" i="1"/>
  <c r="H1631" i="1"/>
  <c r="H1645" i="1"/>
  <c r="H1647" i="1"/>
  <c r="H1661" i="1"/>
  <c r="H1663" i="1"/>
  <c r="H1677" i="1"/>
  <c r="H1679" i="1"/>
  <c r="D6" i="4"/>
  <c r="D49" i="4"/>
  <c r="G24" i="9"/>
  <c r="H24" i="9"/>
  <c r="F153" i="4"/>
  <c r="F165" i="4"/>
  <c r="E164" i="4"/>
  <c r="D160" i="1" s="1"/>
  <c r="D230" i="4"/>
  <c r="F309" i="4"/>
  <c r="D308" i="4"/>
  <c r="D647" i="4"/>
  <c r="F432" i="4"/>
  <c r="D431" i="4"/>
  <c r="D522" i="4"/>
  <c r="E156" i="9"/>
  <c r="B156" i="9" s="1"/>
  <c r="G315" i="9"/>
  <c r="G316" i="9"/>
  <c r="F150" i="5"/>
  <c r="D147" i="5"/>
  <c r="E5" i="7"/>
  <c r="F12" i="5"/>
  <c r="D7" i="5"/>
  <c r="G314" i="9"/>
  <c r="E314" i="9" s="1"/>
  <c r="B314" i="9" s="1"/>
  <c r="D88" i="5"/>
  <c r="F89" i="5"/>
  <c r="H315" i="9"/>
  <c r="H316" i="9"/>
  <c r="G339" i="9"/>
  <c r="E339" i="9" s="1"/>
  <c r="B339" i="9" s="1"/>
  <c r="F219" i="5"/>
  <c r="F252" i="5"/>
  <c r="E251" i="5"/>
  <c r="D141" i="6"/>
  <c r="F5" i="6"/>
  <c r="G346" i="9"/>
  <c r="E346" i="9" s="1"/>
  <c r="E29" i="9"/>
  <c r="B29" i="9" s="1"/>
  <c r="B35" i="9"/>
  <c r="E45" i="9"/>
  <c r="B45" i="9" s="1"/>
  <c r="B51" i="9"/>
  <c r="F426" i="4"/>
  <c r="F607" i="4"/>
  <c r="E35" i="6"/>
  <c r="E141" i="6" s="1"/>
  <c r="E25" i="9"/>
  <c r="B25" i="9" s="1"/>
  <c r="E41" i="9"/>
  <c r="B41" i="9" s="1"/>
  <c r="B47" i="9"/>
  <c r="E88" i="5"/>
  <c r="D1093" i="1" s="1"/>
  <c r="E177" i="5"/>
  <c r="F178" i="5"/>
  <c r="F204" i="5"/>
  <c r="F36" i="6"/>
  <c r="D114" i="6"/>
  <c r="F130" i="6"/>
  <c r="G209" i="9"/>
  <c r="E209" i="9" s="1"/>
  <c r="B209" i="9" s="1"/>
  <c r="G214" i="9"/>
  <c r="E214" i="9" s="1"/>
  <c r="B214" i="9" s="1"/>
  <c r="G222" i="9"/>
  <c r="E222" i="9" s="1"/>
  <c r="B222" i="9" s="1"/>
  <c r="E83" i="9"/>
  <c r="B83" i="9" s="1"/>
  <c r="E87" i="9"/>
  <c r="B87" i="9" s="1"/>
  <c r="E91" i="9"/>
  <c r="B91" i="9" s="1"/>
  <c r="E95" i="9"/>
  <c r="B95" i="9" s="1"/>
  <c r="E99" i="9"/>
  <c r="B99" i="9" s="1"/>
  <c r="E103" i="9"/>
  <c r="B103" i="9" s="1"/>
  <c r="E107" i="9"/>
  <c r="B107" i="9" s="1"/>
  <c r="E111" i="9"/>
  <c r="B111" i="9" s="1"/>
  <c r="G174" i="9"/>
  <c r="E174" i="9" s="1"/>
  <c r="B174" i="9" s="1"/>
  <c r="G176" i="9"/>
  <c r="E176" i="9" s="1"/>
  <c r="B176" i="9" s="1"/>
  <c r="G178" i="9"/>
  <c r="E178" i="9" s="1"/>
  <c r="B178" i="9" s="1"/>
  <c r="G212" i="9"/>
  <c r="E212" i="9" s="1"/>
  <c r="B212" i="9" s="1"/>
  <c r="G220" i="9"/>
  <c r="E220" i="9" s="1"/>
  <c r="B220" i="9" s="1"/>
  <c r="L228" i="9"/>
  <c r="G218" i="9"/>
  <c r="E218" i="9" s="1"/>
  <c r="B218" i="9" s="1"/>
  <c r="G226" i="9"/>
  <c r="E226" i="9" s="1"/>
  <c r="B226" i="9" s="1"/>
  <c r="D177" i="5"/>
  <c r="H310" i="9"/>
  <c r="G310" i="9"/>
  <c r="E310" i="9" s="1"/>
  <c r="B310" i="9" s="1"/>
  <c r="H309" i="9"/>
  <c r="M228" i="9"/>
  <c r="H308" i="9"/>
  <c r="E308" i="9" s="1"/>
  <c r="B308" i="9" s="1"/>
  <c r="G210" i="9"/>
  <c r="E210" i="9" s="1"/>
  <c r="B210" i="9" s="1"/>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L207" i="9"/>
  <c r="F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E309" i="9" s="1"/>
  <c r="B309" i="9" s="1"/>
  <c r="G208" i="9"/>
  <c r="E208" i="9" s="1"/>
  <c r="B208" i="9" s="1"/>
  <c r="G207" i="9"/>
  <c r="E207" i="9" s="1"/>
  <c r="G180" i="9"/>
  <c r="E180" i="9" s="1"/>
  <c r="B180" i="9" s="1"/>
  <c r="H179" i="9"/>
  <c r="I10" i="9"/>
  <c r="G175" i="9"/>
  <c r="E175" i="9" s="1"/>
  <c r="B175" i="9" s="1"/>
  <c r="G177" i="9"/>
  <c r="E177" i="9" s="1"/>
  <c r="B177" i="9" s="1"/>
  <c r="G179" i="9"/>
  <c r="E179" i="9" s="1"/>
  <c r="B179" i="9" s="1"/>
  <c r="G216" i="9"/>
  <c r="E216" i="9" s="1"/>
  <c r="B216" i="9" s="1"/>
  <c r="G224" i="9"/>
  <c r="E224" i="9" s="1"/>
  <c r="B224" i="9" s="1"/>
  <c r="G300" i="9"/>
  <c r="E300" i="9" s="1"/>
  <c r="B300" i="9" s="1"/>
  <c r="F298" i="9"/>
  <c r="B322" i="9"/>
  <c r="F267" i="9"/>
  <c r="B267" i="9" s="1"/>
  <c r="F283" i="9"/>
  <c r="B283" i="9" s="1"/>
  <c r="F247" i="9"/>
  <c r="B247" i="9" s="1"/>
  <c r="F279" i="9"/>
  <c r="B279" i="9" s="1"/>
  <c r="B285" i="9"/>
  <c r="B286" i="9"/>
  <c r="E324" i="9"/>
  <c r="B324" i="9" s="1"/>
  <c r="G343" i="9" l="1"/>
  <c r="E343" i="9" s="1"/>
  <c r="G344" i="9"/>
  <c r="E344" i="9" s="1"/>
  <c r="B344" i="9" s="1"/>
  <c r="I39" i="3"/>
  <c r="K1481" i="9"/>
  <c r="G1583" i="1"/>
  <c r="H1583" i="1"/>
  <c r="G1621" i="1"/>
  <c r="H1621" i="1"/>
  <c r="I1543" i="1"/>
  <c r="E316" i="9"/>
  <c r="B316" i="9" s="1"/>
  <c r="E315" i="9"/>
  <c r="B315" i="9" s="1"/>
  <c r="G1017" i="1"/>
  <c r="B207" i="9"/>
  <c r="E24" i="9"/>
  <c r="E152" i="4"/>
  <c r="D148" i="1" s="1"/>
  <c r="E347" i="9"/>
  <c r="B348" i="9"/>
  <c r="I31" i="3"/>
  <c r="D1537" i="1"/>
  <c r="H1148" i="1"/>
  <c r="G1148" i="1"/>
  <c r="F648" i="4"/>
  <c r="C642" i="1"/>
  <c r="F164" i="4"/>
  <c r="C160" i="1"/>
  <c r="D152" i="4"/>
  <c r="F114" i="6"/>
  <c r="H30" i="3"/>
  <c r="C1510" i="1"/>
  <c r="H19" i="9"/>
  <c r="E19" i="9" s="1"/>
  <c r="B19" i="9" s="1"/>
  <c r="I24" i="3"/>
  <c r="E176" i="5"/>
  <c r="D1180" i="1" s="1"/>
  <c r="D1181" i="1"/>
  <c r="F88" i="5"/>
  <c r="C1093" i="1"/>
  <c r="I33" i="3"/>
  <c r="D1538" i="1"/>
  <c r="F230" i="4"/>
  <c r="C226" i="1"/>
  <c r="F135" i="5"/>
  <c r="C1140" i="1"/>
  <c r="F584" i="4"/>
  <c r="C578" i="1"/>
  <c r="E430" i="4"/>
  <c r="D425" i="1"/>
  <c r="D78" i="1"/>
  <c r="F82" i="4"/>
  <c r="H1075" i="1"/>
  <c r="G1075" i="1"/>
  <c r="F35" i="6"/>
  <c r="F466" i="4"/>
  <c r="C460" i="1"/>
  <c r="F354" i="4"/>
  <c r="C349" i="1"/>
  <c r="E417" i="4"/>
  <c r="D412" i="1" s="1"/>
  <c r="D303" i="1"/>
  <c r="H190" i="1"/>
  <c r="G190" i="1"/>
  <c r="I1575" i="1"/>
  <c r="I1569" i="1"/>
  <c r="H204" i="1"/>
  <c r="G204" i="1"/>
  <c r="H70" i="1"/>
  <c r="G70" i="1"/>
  <c r="H102" i="1"/>
  <c r="G102" i="1"/>
  <c r="F141" i="6"/>
  <c r="C1537" i="1"/>
  <c r="H31" i="3"/>
  <c r="F228" i="9"/>
  <c r="B228" i="9" s="1"/>
  <c r="B346" i="9"/>
  <c r="E345" i="9"/>
  <c r="I10" i="3" s="1"/>
  <c r="I25" i="3"/>
  <c r="D1255" i="1"/>
  <c r="F147" i="5"/>
  <c r="C1152" i="1"/>
  <c r="F647" i="4"/>
  <c r="C641" i="1"/>
  <c r="B24" i="9"/>
  <c r="H479" i="1"/>
  <c r="G479" i="1"/>
  <c r="F629" i="4"/>
  <c r="C623" i="1"/>
  <c r="F406" i="4"/>
  <c r="C401" i="1"/>
  <c r="D355" i="1"/>
  <c r="E418" i="4"/>
  <c r="D413" i="1" s="1"/>
  <c r="H630" i="1"/>
  <c r="G630" i="1"/>
  <c r="F221" i="4"/>
  <c r="C217" i="1"/>
  <c r="F491" i="4"/>
  <c r="C485" i="1"/>
  <c r="C198" i="1"/>
  <c r="F202" i="4"/>
  <c r="I1558" i="1"/>
  <c r="H274" i="1"/>
  <c r="G274" i="1"/>
  <c r="E6" i="4"/>
  <c r="F6" i="4" s="1"/>
  <c r="D3" i="1"/>
  <c r="I1560" i="1"/>
  <c r="I1548" i="1"/>
  <c r="D176" i="5"/>
  <c r="F177" i="5"/>
  <c r="H24" i="3"/>
  <c r="C1181" i="1"/>
  <c r="F431" i="4"/>
  <c r="D430" i="4"/>
  <c r="C425" i="1"/>
  <c r="D422" i="4"/>
  <c r="C2" i="1"/>
  <c r="H17" i="3"/>
  <c r="H482" i="1"/>
  <c r="G482" i="1"/>
  <c r="F373" i="4"/>
  <c r="C368" i="1"/>
  <c r="F89" i="6"/>
  <c r="C1485" i="1"/>
  <c r="H1628" i="1"/>
  <c r="G1628" i="1"/>
  <c r="H23" i="3"/>
  <c r="C1074" i="1"/>
  <c r="I28" i="3"/>
  <c r="D1431" i="1"/>
  <c r="F7" i="5"/>
  <c r="C1012" i="1"/>
  <c r="D6" i="5"/>
  <c r="H22" i="3"/>
  <c r="F522" i="4"/>
  <c r="C516" i="1"/>
  <c r="F308" i="4"/>
  <c r="C303" i="1"/>
  <c r="F49" i="4"/>
  <c r="C45" i="1"/>
  <c r="H486" i="1"/>
  <c r="G486" i="1"/>
  <c r="D360" i="4"/>
  <c r="F274" i="5"/>
  <c r="D251" i="5"/>
  <c r="C1278" i="1"/>
  <c r="E69" i="5"/>
  <c r="F69" i="5" s="1"/>
  <c r="F597" i="4"/>
  <c r="C591" i="1"/>
  <c r="D535" i="4"/>
  <c r="F536" i="4"/>
  <c r="C530" i="1"/>
  <c r="F273" i="4"/>
  <c r="C269" i="1"/>
  <c r="H1495" i="1"/>
  <c r="G1495" i="1"/>
  <c r="H544" i="1"/>
  <c r="G544" i="1"/>
  <c r="C1622" i="1"/>
  <c r="I40" i="3"/>
  <c r="F479" i="4"/>
  <c r="C473" i="1"/>
  <c r="F321" i="4"/>
  <c r="C316" i="1"/>
  <c r="H60" i="1"/>
  <c r="G60" i="1"/>
  <c r="I1578" i="1"/>
  <c r="I1565" i="1"/>
  <c r="I1562" i="1"/>
  <c r="E535" i="4"/>
  <c r="H25" i="1"/>
  <c r="G25" i="1"/>
  <c r="E342" i="9" l="1"/>
  <c r="B343" i="9"/>
  <c r="I18" i="3"/>
  <c r="E299" i="4"/>
  <c r="E301" i="4" s="1"/>
  <c r="D297" i="1" s="1"/>
  <c r="G299" i="9"/>
  <c r="C1011" i="1"/>
  <c r="D643" i="4"/>
  <c r="C417" i="1"/>
  <c r="H3" i="1"/>
  <c r="G3" i="1"/>
  <c r="H1537" i="1"/>
  <c r="G1537" i="1"/>
  <c r="E639" i="4"/>
  <c r="D633" i="1" s="1"/>
  <c r="D424" i="1"/>
  <c r="D418" i="4"/>
  <c r="F360" i="4"/>
  <c r="C355" i="1"/>
  <c r="H1012" i="1"/>
  <c r="G1012" i="1"/>
  <c r="I17" i="3"/>
  <c r="E422" i="4"/>
  <c r="D2" i="1"/>
  <c r="H2" i="1" s="1"/>
  <c r="H217" i="1"/>
  <c r="G217" i="1"/>
  <c r="H578" i="1"/>
  <c r="G578" i="1"/>
  <c r="H226" i="1"/>
  <c r="G226" i="1"/>
  <c r="H1093" i="1"/>
  <c r="G1093" i="1"/>
  <c r="H160" i="1"/>
  <c r="G160" i="1"/>
  <c r="H530" i="1"/>
  <c r="G530" i="1"/>
  <c r="H45" i="1"/>
  <c r="G45" i="1"/>
  <c r="D639" i="4"/>
  <c r="C424" i="1"/>
  <c r="F430" i="4"/>
  <c r="H460" i="1"/>
  <c r="G460" i="1"/>
  <c r="D299" i="4"/>
  <c r="F152" i="4"/>
  <c r="H18" i="3"/>
  <c r="C148" i="1"/>
  <c r="I23" i="3"/>
  <c r="D1074" i="1"/>
  <c r="G1074" i="1" s="1"/>
  <c r="E6" i="5"/>
  <c r="F6" i="5" s="1"/>
  <c r="H516" i="1"/>
  <c r="G516" i="1"/>
  <c r="F176" i="5"/>
  <c r="C1180" i="1"/>
  <c r="H623" i="1"/>
  <c r="G623" i="1"/>
  <c r="H1152" i="1"/>
  <c r="G1152" i="1"/>
  <c r="E640" i="4"/>
  <c r="D634" i="1" s="1"/>
  <c r="D529" i="1"/>
  <c r="H473" i="1"/>
  <c r="G473" i="1"/>
  <c r="H269" i="1"/>
  <c r="G269" i="1"/>
  <c r="H1278" i="1"/>
  <c r="G1278" i="1"/>
  <c r="H198" i="1"/>
  <c r="G198" i="1"/>
  <c r="H349" i="1"/>
  <c r="G349" i="1"/>
  <c r="G78" i="1"/>
  <c r="H78" i="1"/>
  <c r="H316" i="1"/>
  <c r="G316" i="1"/>
  <c r="H1622" i="1"/>
  <c r="G1622" i="1"/>
  <c r="H11" i="3"/>
  <c r="H368" i="1"/>
  <c r="G368" i="1"/>
  <c r="F535" i="4"/>
  <c r="C529" i="1"/>
  <c r="D640" i="4"/>
  <c r="H303" i="1"/>
  <c r="G303" i="1"/>
  <c r="H1074" i="1"/>
  <c r="H1181" i="1"/>
  <c r="G1181" i="1"/>
  <c r="H591" i="1"/>
  <c r="G591" i="1"/>
  <c r="F251" i="5"/>
  <c r="C1255" i="1"/>
  <c r="H25" i="3"/>
  <c r="D417" i="4"/>
  <c r="H1431" i="1"/>
  <c r="G1431" i="1"/>
  <c r="H9" i="3"/>
  <c r="H1485" i="1"/>
  <c r="G1485" i="1"/>
  <c r="H425" i="1"/>
  <c r="G425" i="1"/>
  <c r="H485" i="1"/>
  <c r="G485" i="1"/>
  <c r="H401" i="1"/>
  <c r="G401" i="1"/>
  <c r="H641" i="1"/>
  <c r="G641" i="1"/>
  <c r="H1140" i="1"/>
  <c r="G1140" i="1"/>
  <c r="H1538" i="1"/>
  <c r="G1538" i="1"/>
  <c r="H1510" i="1"/>
  <c r="G1510" i="1"/>
  <c r="H642" i="1"/>
  <c r="G642" i="1"/>
  <c r="E300" i="4" l="1"/>
  <c r="D296" i="1" s="1"/>
  <c r="D295" i="1"/>
  <c r="E423" i="4"/>
  <c r="H20" i="9" s="1"/>
  <c r="G2" i="1"/>
  <c r="H1255" i="1"/>
  <c r="G1255" i="1"/>
  <c r="H424" i="1"/>
  <c r="G424" i="1"/>
  <c r="F418" i="4"/>
  <c r="C413" i="1"/>
  <c r="C637" i="1"/>
  <c r="K3" i="9"/>
  <c r="I9" i="3"/>
  <c r="H529" i="1"/>
  <c r="G529" i="1"/>
  <c r="H1180" i="1"/>
  <c r="G1180" i="1"/>
  <c r="D301" i="4"/>
  <c r="F299" i="4"/>
  <c r="C295" i="1"/>
  <c r="D423" i="4"/>
  <c r="D300" i="4"/>
  <c r="E644" i="4"/>
  <c r="E425" i="4"/>
  <c r="D420" i="1" s="1"/>
  <c r="F639" i="4"/>
  <c r="C633" i="1"/>
  <c r="E643" i="4"/>
  <c r="F643" i="4" s="1"/>
  <c r="D417" i="1"/>
  <c r="G417" i="1" s="1"/>
  <c r="F422" i="4"/>
  <c r="N3" i="9"/>
  <c r="I11" i="3"/>
  <c r="H299" i="9"/>
  <c r="E299" i="9" s="1"/>
  <c r="D1011" i="1"/>
  <c r="H1011" i="1" s="1"/>
  <c r="F417" i="4"/>
  <c r="C412" i="1"/>
  <c r="F640" i="4"/>
  <c r="C634" i="1"/>
  <c r="H148" i="1"/>
  <c r="G148" i="1"/>
  <c r="H355" i="1"/>
  <c r="G355" i="1"/>
  <c r="G306" i="9"/>
  <c r="E306" i="9" s="1"/>
  <c r="B306" i="9" s="1"/>
  <c r="G1011" i="1" l="1"/>
  <c r="H8" i="3"/>
  <c r="M3" i="9" s="1"/>
  <c r="E424" i="4"/>
  <c r="D419" i="1" s="1"/>
  <c r="D418" i="1"/>
  <c r="H417" i="1"/>
  <c r="B299" i="9"/>
  <c r="H634" i="1"/>
  <c r="G634" i="1"/>
  <c r="H633" i="1"/>
  <c r="G633" i="1"/>
  <c r="H295" i="1"/>
  <c r="G295" i="1"/>
  <c r="E646" i="4"/>
  <c r="D638" i="1"/>
  <c r="H412" i="1"/>
  <c r="G412" i="1"/>
  <c r="C296" i="1"/>
  <c r="F300" i="4"/>
  <c r="F301" i="4"/>
  <c r="C297" i="1"/>
  <c r="H413" i="1"/>
  <c r="G413" i="1"/>
  <c r="E645" i="4"/>
  <c r="D637" i="1"/>
  <c r="H637" i="1" s="1"/>
  <c r="D644" i="4"/>
  <c r="D425" i="4"/>
  <c r="F423" i="4"/>
  <c r="C418" i="1"/>
  <c r="G20" i="9"/>
  <c r="E20" i="9" s="1"/>
  <c r="B20" i="9" s="1"/>
  <c r="D424" i="4"/>
  <c r="G637" i="1" l="1"/>
  <c r="C420" i="1"/>
  <c r="F425" i="4"/>
  <c r="D646" i="4"/>
  <c r="F644" i="4"/>
  <c r="C638" i="1"/>
  <c r="D645" i="4"/>
  <c r="H418" i="1"/>
  <c r="G418" i="1"/>
  <c r="H297" i="1"/>
  <c r="G297" i="1"/>
  <c r="H296" i="1"/>
  <c r="G296" i="1"/>
  <c r="H334" i="9"/>
  <c r="G334" i="9"/>
  <c r="E649" i="4"/>
  <c r="D639" i="1"/>
  <c r="F424" i="4"/>
  <c r="C419" i="1"/>
  <c r="E650" i="4"/>
  <c r="D640" i="1"/>
  <c r="E334" i="9" l="1"/>
  <c r="E298" i="9" s="1"/>
  <c r="I8" i="3" s="1"/>
  <c r="I20" i="3"/>
  <c r="D644" i="1"/>
  <c r="I19" i="3"/>
  <c r="D643" i="1"/>
  <c r="F646" i="4"/>
  <c r="C640" i="1"/>
  <c r="D650" i="4"/>
  <c r="D649" i="4"/>
  <c r="F645" i="4"/>
  <c r="C639" i="1"/>
  <c r="H419" i="1"/>
  <c r="G419" i="1"/>
  <c r="H638" i="1"/>
  <c r="G638" i="1"/>
  <c r="H420" i="1"/>
  <c r="G420" i="1"/>
  <c r="B334" i="9" l="1"/>
  <c r="H639" i="1"/>
  <c r="G639" i="1"/>
  <c r="F650" i="4"/>
  <c r="C644" i="1"/>
  <c r="H20" i="3"/>
  <c r="F649" i="4"/>
  <c r="H19" i="3"/>
  <c r="C643" i="1"/>
  <c r="G297" i="9"/>
  <c r="E297" i="9" s="1"/>
  <c r="B297" i="9" s="1"/>
  <c r="H640" i="1"/>
  <c r="G640" i="1"/>
  <c r="H643" i="1" l="1"/>
  <c r="G643" i="1"/>
  <c r="H7" i="3"/>
  <c r="H644" i="1"/>
  <c r="G644" i="1"/>
  <c r="J3" i="9" l="1"/>
  <c r="G295" i="9" l="1"/>
  <c r="L293" i="9"/>
  <c r="F293" i="9" s="1"/>
  <c r="H295" i="9"/>
  <c r="H18" i="9"/>
  <c r="G16" i="9"/>
  <c r="K6" i="9"/>
  <c r="H22" i="9"/>
  <c r="G18" i="9"/>
  <c r="E18" i="9" s="1"/>
  <c r="B18" i="9" s="1"/>
  <c r="M15" i="9"/>
  <c r="I12" i="9"/>
  <c r="H21" i="9"/>
  <c r="I17" i="9"/>
  <c r="J11" i="9"/>
  <c r="I8" i="9"/>
  <c r="K10" i="9"/>
  <c r="J7" i="9"/>
  <c r="K5" i="9"/>
  <c r="J10" i="9"/>
  <c r="M16" i="9"/>
  <c r="G22" i="9"/>
  <c r="K7" i="9"/>
  <c r="J12" i="9"/>
  <c r="J17" i="9"/>
  <c r="J9" i="9"/>
  <c r="H15" i="9"/>
  <c r="J5" i="9"/>
  <c r="K9" i="9"/>
  <c r="L15" i="9"/>
  <c r="I5" i="9"/>
  <c r="K11" i="9"/>
  <c r="H16" i="9"/>
  <c r="G17" i="9"/>
  <c r="J6" i="9"/>
  <c r="I11" i="9"/>
  <c r="H17" i="9"/>
  <c r="J8" i="9"/>
  <c r="I13" i="9"/>
  <c r="L16" i="9"/>
  <c r="K12" i="9"/>
  <c r="K8" i="9"/>
  <c r="J13" i="9"/>
  <c r="I7" i="9"/>
  <c r="K13" i="9"/>
  <c r="I9" i="9"/>
  <c r="G15" i="9"/>
  <c r="E15" i="9" s="1"/>
  <c r="I6" i="9"/>
  <c r="E6" i="9" s="1"/>
  <c r="B6" i="9" s="1"/>
  <c r="G21" i="9"/>
  <c r="E21" i="9" s="1"/>
  <c r="B21" i="9" s="1"/>
  <c r="E11" i="9" l="1"/>
  <c r="B11" i="9" s="1"/>
  <c r="E5" i="9"/>
  <c r="B5" i="9" s="1"/>
  <c r="E7" i="9"/>
  <c r="B7" i="9" s="1"/>
  <c r="F16" i="9"/>
  <c r="E295" i="9"/>
  <c r="B295" i="9" s="1"/>
  <c r="E9" i="9"/>
  <c r="B9" i="9" s="1"/>
  <c r="E17" i="9"/>
  <c r="B17" i="9" s="1"/>
  <c r="F15" i="9"/>
  <c r="E22" i="9"/>
  <c r="B22" i="9" s="1"/>
  <c r="E10" i="9"/>
  <c r="B10" i="9" s="1"/>
  <c r="E8" i="9"/>
  <c r="B8" i="9" s="1"/>
  <c r="E12" i="9"/>
  <c r="B12" i="9" s="1"/>
  <c r="B293" i="9"/>
  <c r="F23" i="9"/>
  <c r="E13" i="9"/>
  <c r="B13" i="9" s="1"/>
  <c r="E16" i="9"/>
  <c r="B16" i="9" s="1"/>
  <c r="F14" i="9" l="1"/>
  <c r="F3" i="9" s="1"/>
  <c r="E23" i="9"/>
  <c r="I7" i="3" s="1"/>
  <c r="E4" i="9"/>
  <c r="E14" i="9"/>
  <c r="I13" i="3" s="1"/>
  <c r="B15" i="9"/>
  <c r="E3" i="9" l="1"/>
</calcChain>
</file>

<file path=xl/sharedStrings.xml><?xml version="1.0" encoding="utf-8"?>
<sst xmlns="http://schemas.openxmlformats.org/spreadsheetml/2006/main" count="4733" uniqueCount="3657">
  <si>
    <t>Obveznik:</t>
  </si>
  <si>
    <t>47471 - PORA REGIONALNA RAZVOJNA AGENCIJA KOPRIVNIČKO - KRIŽEVAČKE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</si>
  <si>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</si>
  <si>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</si>
  <si>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</si>
  <si>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</si>
  <si>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</si>
  <si>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</si>
  <si>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</si>
  <si>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</si>
  <si>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</si>
  <si>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</si>
  <si>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</si>
  <si>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</si>
  <si>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</si>
  <si>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</si>
  <si>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</si>
  <si>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</si>
  <si>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</si>
  <si>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</si>
  <si>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</si>
  <si>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</si>
  <si>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</si>
  <si>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</si>
  <si>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</si>
  <si>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</si>
  <si>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</si>
  <si>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</si>
  <si>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</si>
  <si>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</si>
  <si>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</si>
  <si>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</si>
  <si>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</si>
  <si>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</si>
  <si>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</si>
  <si>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</si>
  <si>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</si>
  <si>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</si>
  <si>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</si>
  <si>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</si>
  <si>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</si>
  <si>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</si>
  <si>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</si>
  <si>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</si>
  <si>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</si>
  <si>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</si>
  <si>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</si>
  <si>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</si>
  <si>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</si>
  <si>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</si>
  <si>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</si>
  <si>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</si>
  <si>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</si>
  <si>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</si>
  <si>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</si>
  <si>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</si>
  <si>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</si>
  <si>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</si>
  <si>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</si>
  <si>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</si>
  <si>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</si>
  <si>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</si>
  <si>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</si>
  <si>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</si>
  <si>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</si>
  <si>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</si>
  <si>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</si>
  <si>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</si>
  <si>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</si>
  <si>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</si>
  <si>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</si>
  <si>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</si>
  <si>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</si>
  <si>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</si>
  <si>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</si>
  <si>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</si>
  <si>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</si>
  <si>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</si>
  <si>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</si>
  <si>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</si>
  <si>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</si>
  <si>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</si>
  <si>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</si>
  <si>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</si>
  <si>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</si>
  <si>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</si>
  <si>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</si>
  <si>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</si>
  <si>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</si>
  <si>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</si>
  <si>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</si>
  <si>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</si>
  <si>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</si>
  <si>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</si>
  <si>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</si>
  <si>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</si>
  <si>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</si>
  <si>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</si>
  <si>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</si>
  <si>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</si>
  <si>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</si>
  <si>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</si>
  <si>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</si>
  <si>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</si>
  <si>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</si>
  <si>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</si>
  <si>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</si>
  <si>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</si>
  <si>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</si>
  <si>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</si>
  <si>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</si>
  <si>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</si>
  <si>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</si>
  <si>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</si>
  <si>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</si>
  <si>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</si>
  <si>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</si>
  <si>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</si>
  <si>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</si>
  <si>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</si>
  <si>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</si>
  <si>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</si>
  <si>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</si>
  <si>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</si>
  <si>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</si>
  <si>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</si>
  <si>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</si>
  <si>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</si>
  <si>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</si>
  <si>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</si>
  <si>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</si>
  <si>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</si>
  <si>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</si>
  <si>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</si>
  <si>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</si>
  <si>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</si>
  <si>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</si>
  <si>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</si>
  <si>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</si>
  <si>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</si>
  <si>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</si>
  <si>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</si>
  <si>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</si>
  <si>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</si>
  <si>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</si>
  <si>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</si>
  <si>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</si>
  <si>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</si>
  <si>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</si>
  <si>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</si>
  <si>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</si>
  <si>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</si>
  <si>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</si>
  <si>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</si>
  <si>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</si>
  <si>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</si>
  <si>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</si>
  <si>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</si>
  <si>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</si>
  <si>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</si>
  <si>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</si>
  <si>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</si>
  <si>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</si>
  <si>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</si>
  <si>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</si>
  <si>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</si>
  <si>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</si>
  <si>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</si>
  <si>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</si>
  <si>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</si>
  <si>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</si>
  <si>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</si>
  <si>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</si>
  <si>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</si>
  <si>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</si>
  <si>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</si>
  <si>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</si>
  <si>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</si>
  <si>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</si>
  <si>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</si>
  <si>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</si>
  <si>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</si>
  <si>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</si>
  <si>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</si>
  <si>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</si>
  <si>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</si>
  <si>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</si>
  <si>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</si>
  <si>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</si>
  <si>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</si>
  <si>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</si>
  <si>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</si>
  <si>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</si>
  <si>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</si>
  <si>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</si>
  <si>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</si>
  <si>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</si>
  <si>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</si>
  <si>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</si>
  <si>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</si>
  <si>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</si>
  <si>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</si>
  <si>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</si>
  <si>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</si>
  <si>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</si>
  <si>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</si>
  <si>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</si>
  <si>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</si>
  <si>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</si>
  <si>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</si>
  <si>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</si>
  <si>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</si>
  <si>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</si>
  <si>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</si>
  <si>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</si>
  <si>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</si>
  <si>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</si>
  <si>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</si>
  <si>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</si>
  <si>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</si>
  <si>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</si>
  <si>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</si>
  <si>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</si>
  <si>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</si>
  <si>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</si>
  <si>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</si>
  <si>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</si>
  <si>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</si>
  <si>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</si>
  <si>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</si>
  <si>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</si>
  <si>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</si>
  <si>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</si>
  <si>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</si>
  <si>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</si>
  <si>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</si>
  <si>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</si>
  <si>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</si>
  <si>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</si>
  <si>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</si>
  <si>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</si>
  <si>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</si>
  <si>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</si>
  <si>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</si>
  <si>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</si>
  <si>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</si>
  <si>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</si>
  <si>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</si>
  <si>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</si>
  <si>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</si>
  <si>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</si>
  <si>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</si>
  <si>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</si>
  <si>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</si>
  <si>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</si>
  <si>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</si>
  <si>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</si>
  <si>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</si>
  <si>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</si>
  <si>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</si>
  <si>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</si>
  <si>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</si>
  <si>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</si>
  <si>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</si>
  <si>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</si>
  <si>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</si>
  <si>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</si>
  <si>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</si>
  <si>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</si>
  <si>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</si>
  <si>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</si>
  <si>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</si>
  <si>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</si>
  <si>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</si>
  <si>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</si>
  <si>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</si>
  <si>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</si>
  <si>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</si>
  <si>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</si>
  <si>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</si>
  <si>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</si>
  <si>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</si>
  <si>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</si>
  <si>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</si>
  <si>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</si>
  <si>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</si>
  <si>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</si>
  <si>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</si>
  <si>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</si>
  <si>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</si>
  <si>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</si>
  <si>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</si>
  <si>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</si>
  <si>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</si>
  <si>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</si>
  <si>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</si>
  <si>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</si>
  <si>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</si>
  <si>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</si>
  <si>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</si>
  <si>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</si>
  <si>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</si>
  <si>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</si>
  <si>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</si>
  <si>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</si>
  <si>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</si>
  <si>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</si>
  <si>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</si>
  <si>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</si>
  <si>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</si>
  <si>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</si>
  <si>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</si>
  <si>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</si>
  <si>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</si>
  <si>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</si>
  <si>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</si>
  <si>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</si>
  <si>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</si>
  <si>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</si>
  <si>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</si>
  <si>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</si>
  <si>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</si>
  <si>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</si>
  <si>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</si>
  <si>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</si>
  <si>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</si>
  <si>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</si>
  <si>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</si>
  <si>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</si>
  <si>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</si>
  <si>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</si>
  <si>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</si>
  <si>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</si>
  <si>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</si>
  <si>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</si>
  <si>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</si>
  <si>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</si>
  <si>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</si>
  <si>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</si>
  <si>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</si>
  <si>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</si>
  <si>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</si>
  <si>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</si>
  <si>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</si>
  <si>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</si>
  <si>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</si>
  <si>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</si>
  <si>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</si>
  <si>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</si>
  <si>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</si>
  <si>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</si>
  <si>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</si>
  <si>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</si>
  <si>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</si>
  <si>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</si>
  <si>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</si>
  <si>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</si>
  <si>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</si>
  <si>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</si>
  <si>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</si>
  <si>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</si>
  <si>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</si>
  <si>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</si>
  <si>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</si>
  <si>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</si>
  <si>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</si>
  <si>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</si>
  <si>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</si>
  <si>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</si>
  <si>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</si>
  <si>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</si>
  <si>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</si>
  <si>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</si>
  <si>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</si>
  <si>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</si>
  <si>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</si>
  <si>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</si>
  <si>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</si>
  <si>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</si>
  <si>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</si>
  <si>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</si>
  <si>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</si>
  <si>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</si>
  <si>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</si>
  <si>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</si>
  <si>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</si>
  <si>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</si>
  <si>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</si>
  <si>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</si>
  <si>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</si>
  <si>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</si>
  <si>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</si>
  <si>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</si>
  <si>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</si>
  <si>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</si>
  <si>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</si>
  <si>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</si>
  <si>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</si>
  <si>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</si>
  <si>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</si>
  <si>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</si>
  <si>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</si>
  <si>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</si>
  <si>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</si>
  <si>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</si>
  <si>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</si>
  <si>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</si>
  <si>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</si>
  <si>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</si>
  <si>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</si>
  <si>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</si>
  <si>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</si>
  <si>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</si>
  <si>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</si>
  <si>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</si>
  <si>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</si>
  <si>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</si>
  <si>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</si>
  <si>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</si>
  <si>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</si>
  <si>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</si>
  <si>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</si>
  <si>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</si>
  <si>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</si>
  <si>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</si>
  <si>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</si>
  <si>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</si>
  <si>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</si>
  <si>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</si>
  <si>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</si>
  <si>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</si>
  <si>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</si>
  <si>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</si>
  <si>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</si>
  <si>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</si>
  <si>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</si>
  <si>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</si>
  <si>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</si>
  <si>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</si>
  <si>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</si>
  <si>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</si>
  <si>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</si>
  <si>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</si>
  <si>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</si>
  <si>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</si>
  <si>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</si>
  <si>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</si>
  <si>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</si>
  <si>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</si>
  <si>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</si>
  <si>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</si>
  <si>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</si>
  <si>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</si>
  <si>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</si>
  <si>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</si>
  <si>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</si>
  <si>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</si>
  <si>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</si>
  <si>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</si>
  <si>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</si>
  <si>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</si>
  <si>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</si>
  <si>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</si>
  <si>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</si>
  <si>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</si>
  <si>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</si>
  <si>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</si>
  <si>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</si>
  <si>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</si>
  <si>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</si>
  <si>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</si>
  <si>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</si>
  <si>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</si>
  <si>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</si>
  <si>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</si>
  <si>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</si>
  <si>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</si>
  <si>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</si>
  <si>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</si>
  <si>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</si>
  <si>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</si>
  <si>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</si>
  <si>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</si>
  <si>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</si>
  <si>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</si>
  <si>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</si>
  <si>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</si>
  <si>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</si>
  <si>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</si>
  <si>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</si>
  <si>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</si>
  <si>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</si>
  <si>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</si>
  <si>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</si>
  <si>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</si>
  <si>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</si>
  <si>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</si>
  <si>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</si>
  <si>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</si>
  <si>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</si>
  <si>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</si>
  <si>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</si>
  <si>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</si>
  <si>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</si>
  <si>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</si>
  <si>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</si>
  <si>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</si>
  <si>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</si>
  <si>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</si>
  <si>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</si>
  <si>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</si>
  <si>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</si>
  <si>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</si>
  <si>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</si>
  <si>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</si>
  <si>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</si>
  <si>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</si>
  <si>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</si>
  <si>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</si>
  <si>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</si>
  <si>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</si>
  <si>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</si>
  <si>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</si>
  <si>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</si>
  <si>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</si>
  <si>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</si>
  <si>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</si>
  <si>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</si>
  <si>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</si>
  <si>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</si>
  <si>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</si>
  <si>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</si>
  <si>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</si>
  <si>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</si>
  <si>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</si>
  <si>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</si>
  <si>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</si>
  <si>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</si>
  <si>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</si>
  <si>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</si>
  <si>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</si>
  <si>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</si>
  <si>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</si>
  <si>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</si>
  <si>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</si>
  <si>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</si>
  <si>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</si>
  <si>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</si>
  <si>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</si>
  <si>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</si>
  <si>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</si>
  <si>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</si>
  <si>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</si>
  <si>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</si>
  <si>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</si>
  <si>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</si>
  <si>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</si>
  <si>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</si>
  <si>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</si>
  <si>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</si>
  <si>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</si>
  <si>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</si>
  <si>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</si>
  <si>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</si>
  <si>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</si>
  <si>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</si>
  <si>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</si>
  <si>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</si>
  <si>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</si>
  <si>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</si>
  <si>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</si>
  <si>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</si>
  <si>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</si>
  <si>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</si>
  <si>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</si>
  <si>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</si>
  <si>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</si>
  <si>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</si>
  <si>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</si>
  <si>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</si>
  <si>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</si>
  <si>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</si>
  <si>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</si>
  <si>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</si>
  <si>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</si>
  <si>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</si>
  <si>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</si>
  <si>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</si>
  <si>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</si>
  <si>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</si>
  <si>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</si>
  <si>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</si>
  <si>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</si>
  <si>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</si>
  <si>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</si>
  <si>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</si>
  <si>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</si>
  <si>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</si>
  <si>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</si>
  <si>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</si>
  <si>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</si>
  <si>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</si>
  <si>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</si>
  <si>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</si>
  <si>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</si>
  <si>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</si>
  <si>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</si>
  <si>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</si>
  <si>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</si>
  <si>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</si>
  <si>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</si>
  <si>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</si>
  <si>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</si>
  <si>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</si>
  <si>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</si>
  <si>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</si>
  <si>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</si>
  <si>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</si>
  <si>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</si>
  <si>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</si>
  <si>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</si>
  <si>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</si>
  <si>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</si>
  <si>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</si>
  <si>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</si>
  <si>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</si>
  <si>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</si>
  <si>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</si>
  <si>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</si>
  <si>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</si>
  <si>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</si>
  <si>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</si>
  <si>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</si>
  <si>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</si>
  <si>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</si>
  <si>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</si>
  <si>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</si>
  <si>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</si>
  <si>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</si>
  <si>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</si>
  <si>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</si>
  <si>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</si>
  <si>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</si>
  <si>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</si>
  <si>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</si>
  <si>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</si>
  <si>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</si>
  <si>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</si>
  <si>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</si>
  <si>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</si>
  <si>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</si>
  <si>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</si>
  <si>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</si>
  <si>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</si>
  <si>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</si>
  <si>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</si>
  <si>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</si>
  <si>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</si>
  <si>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</si>
  <si>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</si>
  <si>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</si>
  <si>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</si>
  <si>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</si>
  <si>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</si>
  <si>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</si>
  <si>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</si>
  <si>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</si>
  <si>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</si>
  <si>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</si>
  <si>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</si>
  <si>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</si>
  <si>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</si>
  <si>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</si>
  <si>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</si>
  <si>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</si>
  <si>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</si>
  <si>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</si>
  <si>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</si>
  <si>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</si>
  <si>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</si>
  <si>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</si>
  <si>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</si>
  <si>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</si>
  <si>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</si>
  <si>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</si>
  <si>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</si>
  <si>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</si>
  <si>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</si>
  <si>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</si>
  <si>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</si>
  <si>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</si>
  <si>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</si>
  <si>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</si>
  <si>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</si>
  <si>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</si>
  <si>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</si>
  <si>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</si>
  <si>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</si>
  <si>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</si>
  <si>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</si>
  <si>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</si>
  <si>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</si>
  <si>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</si>
  <si>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</si>
  <si>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</si>
  <si>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</si>
  <si>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</si>
  <si>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</si>
  <si>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</si>
  <si>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</si>
  <si>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</si>
  <si>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</si>
  <si>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</si>
  <si>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</si>
  <si>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</si>
  <si>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</si>
  <si>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</si>
  <si>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</si>
  <si>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</si>
  <si>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</si>
  <si>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</si>
  <si>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</si>
  <si>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</si>
  <si>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</si>
  <si>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</si>
  <si>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</si>
  <si>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</si>
  <si>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</si>
  <si>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</si>
  <si>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</si>
  <si>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</si>
  <si>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</si>
  <si>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</si>
  <si>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</si>
  <si>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</si>
  <si>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</si>
  <si>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</si>
  <si>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</si>
  <si>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</si>
  <si>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</si>
  <si>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</si>
  <si>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</si>
  <si>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</si>
  <si>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</si>
  <si>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</si>
  <si>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</si>
  <si>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</si>
  <si>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</si>
  <si>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</si>
  <si>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</si>
  <si>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</si>
  <si>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</si>
  <si>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</si>
  <si>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</si>
  <si>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</si>
  <si>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</si>
  <si>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</si>
  <si>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</si>
  <si>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</si>
  <si>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</si>
  <si>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</si>
  <si>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</si>
  <si>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</si>
  <si>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</si>
  <si>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</si>
  <si>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</si>
  <si>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</si>
  <si>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</si>
  <si>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</si>
  <si>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</si>
  <si>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</si>
  <si>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</si>
  <si>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</si>
  <si>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</si>
  <si>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</si>
  <si>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</si>
  <si>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</si>
  <si>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</si>
  <si>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</si>
  <si>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</si>
  <si>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</si>
  <si>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</si>
  <si>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</si>
  <si>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</si>
  <si>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</si>
  <si>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</si>
  <si>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</si>
  <si>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</si>
  <si>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</si>
  <si>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</si>
  <si>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</si>
  <si>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</si>
  <si>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</si>
  <si>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</si>
  <si>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</si>
  <si>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</si>
  <si>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</si>
  <si>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</si>
  <si>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</si>
  <si>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</si>
  <si>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</si>
  <si>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</si>
  <si>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</si>
  <si>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</si>
  <si>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</si>
  <si>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</si>
  <si>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</si>
  <si>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</si>
  <si>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</si>
  <si>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</si>
  <si>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</si>
  <si>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</si>
  <si>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</si>
  <si>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</si>
  <si>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</si>
  <si>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</si>
  <si>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</si>
  <si>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</si>
  <si>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</si>
  <si>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</si>
  <si>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</si>
  <si>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</si>
  <si>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</si>
  <si>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</si>
  <si>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</si>
  <si>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</si>
  <si>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</si>
  <si>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</si>
  <si>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</si>
  <si>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</si>
  <si>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</si>
  <si>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</si>
  <si>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</si>
  <si>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</si>
  <si>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</si>
  <si>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</si>
  <si>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</si>
  <si>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</si>
  <si>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</si>
  <si>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</si>
  <si>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</si>
  <si>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</si>
  <si>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</si>
  <si>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</si>
  <si>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</si>
  <si>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</si>
  <si>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</si>
  <si>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</si>
  <si>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</si>
  <si>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</si>
  <si>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</si>
  <si>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</si>
  <si>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</si>
  <si>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</si>
  <si>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</si>
  <si>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</si>
  <si>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</si>
  <si>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</si>
  <si>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</si>
  <si>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</si>
  <si>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</si>
  <si>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</si>
  <si>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</si>
  <si>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</si>
  <si>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</si>
  <si>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</si>
  <si>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</si>
  <si>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</si>
  <si>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</si>
  <si>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</si>
  <si>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</si>
  <si>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</si>
  <si>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</si>
  <si>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</si>
  <si>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</si>
  <si>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</si>
  <si>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</si>
  <si>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</si>
  <si>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</si>
  <si>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</si>
  <si>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</si>
  <si>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</si>
  <si>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</si>
  <si>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</si>
  <si>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</si>
  <si>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</si>
  <si>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</si>
  <si>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</si>
  <si>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</si>
  <si>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</si>
  <si>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</si>
  <si>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</si>
  <si>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</si>
  <si>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</si>
  <si>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</si>
  <si>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</si>
  <si>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</si>
  <si>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</si>
  <si>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</si>
  <si>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</si>
  <si>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</si>
  <si>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</si>
  <si>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</si>
  <si>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</si>
  <si>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</si>
  <si>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</si>
  <si>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</si>
  <si>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</si>
  <si>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</si>
  <si>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</si>
  <si>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</si>
  <si>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</si>
  <si>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</si>
  <si>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</si>
  <si>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</si>
  <si>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</si>
  <si>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</si>
  <si>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</si>
  <si>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</si>
  <si>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</si>
  <si>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</si>
  <si>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</si>
  <si>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</si>
  <si>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</si>
  <si>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</si>
  <si>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</si>
  <si>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</si>
  <si>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</si>
  <si>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</si>
  <si>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</si>
  <si>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</si>
  <si>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</si>
  <si>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</si>
  <si>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</si>
  <si>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</si>
  <si>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</si>
  <si>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</si>
  <si>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</si>
  <si>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</si>
  <si>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</si>
  <si>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</si>
  <si>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</si>
  <si>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</si>
  <si>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</si>
  <si>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</si>
  <si>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</si>
  <si>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</si>
  <si>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</si>
  <si>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</si>
  <si>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</si>
  <si>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</si>
  <si>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</si>
  <si>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</si>
  <si>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</si>
  <si>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</si>
  <si>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</si>
  <si>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</si>
  <si>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</si>
  <si>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</si>
  <si>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</si>
  <si>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</si>
  <si>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</si>
  <si>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</si>
  <si>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</si>
  <si>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</si>
  <si>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</si>
  <si>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</si>
  <si>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</si>
  <si>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</si>
  <si>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</si>
  <si>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</si>
  <si>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</si>
  <si>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</si>
  <si>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</si>
  <si>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</si>
  <si>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</si>
  <si>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</si>
  <si>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</si>
  <si>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</si>
  <si>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</si>
  <si>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</si>
  <si>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</si>
  <si>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</si>
  <si>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</si>
  <si>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</si>
  <si>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</si>
  <si>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</si>
  <si>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</si>
  <si>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</si>
  <si>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</si>
  <si>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</si>
  <si>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</si>
  <si>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</si>
  <si>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</si>
  <si>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</si>
  <si>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</si>
  <si>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</si>
  <si>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</si>
  <si>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</si>
  <si>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</si>
  <si>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</si>
  <si>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</si>
  <si>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</si>
  <si>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</si>
  <si>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</si>
  <si>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</si>
  <si>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</si>
  <si>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</si>
  <si>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</si>
  <si>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</si>
  <si>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</si>
  <si>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</si>
  <si>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</si>
  <si>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</si>
  <si>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</si>
  <si>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</si>
  <si>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</si>
  <si>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</si>
  <si>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</si>
  <si>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</si>
  <si>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</si>
  <si>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</si>
  <si>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</si>
  <si>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</si>
  <si>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</si>
  <si>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</si>
  <si>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</si>
  <si>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</si>
  <si>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</si>
  <si>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</si>
  <si>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</si>
  <si>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</si>
  <si>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</si>
  <si>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</si>
  <si>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</si>
  <si>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</si>
  <si>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</si>
  <si>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</si>
  <si>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</si>
  <si>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</si>
  <si>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</si>
  <si>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</si>
  <si>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</si>
  <si>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</si>
  <si>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</si>
  <si>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</si>
  <si>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</si>
  <si>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</si>
  <si>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</si>
  <si>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</si>
  <si>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</si>
  <si>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</si>
  <si>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</si>
  <si>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</si>
  <si>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</si>
  <si>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</si>
  <si>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</si>
  <si>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</si>
  <si>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</si>
  <si>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</si>
  <si>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</si>
  <si>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</si>
  <si>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</si>
  <si>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</si>
  <si>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</si>
  <si>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</si>
  <si>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</si>
  <si>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</si>
  <si>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</si>
  <si>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</si>
  <si>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</si>
  <si>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</si>
  <si>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</si>
  <si>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</si>
  <si>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</si>
  <si>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</si>
  <si>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</si>
  <si>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</si>
  <si>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</si>
  <si>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</si>
  <si>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</si>
  <si>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</si>
  <si>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</si>
  <si>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</si>
  <si>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</si>
  <si>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</si>
  <si>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</si>
  <si>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</si>
  <si>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</si>
  <si>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</si>
  <si>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</si>
  <si>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</si>
  <si>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</si>
  <si>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</si>
  <si>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</si>
  <si>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</si>
  <si>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</si>
  <si>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</si>
  <si>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</si>
  <si>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</si>
  <si>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</si>
  <si>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</si>
  <si>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</si>
  <si>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</si>
  <si>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</si>
  <si>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</si>
  <si>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</si>
  <si>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</si>
  <si>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</si>
  <si>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</si>
  <si>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</si>
  <si>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</si>
  <si>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</si>
  <si>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</si>
  <si>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</si>
  <si>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</si>
  <si>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</si>
  <si>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</si>
  <si>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</si>
  <si>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</si>
  <si>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</si>
  <si>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</si>
  <si>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</si>
  <si>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</si>
  <si>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</si>
  <si>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</si>
  <si>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</si>
  <si>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</si>
  <si>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</si>
  <si>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</si>
  <si>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</si>
  <si>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</si>
  <si>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</si>
  <si>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</si>
  <si>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</si>
  <si>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</si>
  <si>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</si>
  <si>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</si>
  <si>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</si>
  <si>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</si>
  <si>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</si>
  <si>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</si>
  <si>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</si>
  <si>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</si>
  <si>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</si>
  <si>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</si>
  <si>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</si>
  <si>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</si>
  <si>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</si>
  <si>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</si>
  <si>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</si>
  <si>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</si>
  <si>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</si>
  <si>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</si>
  <si>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</si>
  <si>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</si>
  <si>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</si>
  <si>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</si>
  <si>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</si>
  <si>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</si>
  <si>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</si>
  <si>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</si>
  <si>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</si>
  <si>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</si>
  <si>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</si>
  <si>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</si>
  <si>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</si>
  <si>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</si>
  <si>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</si>
  <si>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</si>
  <si>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</si>
  <si>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</si>
  <si>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</si>
  <si>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</si>
  <si>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</si>
  <si>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</si>
  <si>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</si>
  <si>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</si>
  <si>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</si>
  <si>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</si>
  <si>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</si>
  <si>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</si>
  <si>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</si>
  <si>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</si>
  <si>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</si>
  <si>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</si>
  <si>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</si>
  <si>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</si>
  <si>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</si>
  <si>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</si>
  <si>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</si>
  <si>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</si>
  <si>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</si>
  <si>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</si>
  <si>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</si>
  <si>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</si>
  <si>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</si>
  <si>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</si>
  <si>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</si>
  <si>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</si>
  <si>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</si>
  <si>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</si>
  <si>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</si>
  <si>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</si>
  <si>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</si>
  <si>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</si>
  <si>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</si>
  <si>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</si>
  <si>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</si>
  <si>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</si>
  <si>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</si>
  <si>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</si>
  <si>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</si>
  <si>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</si>
  <si>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</si>
  <si>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</si>
  <si>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</si>
  <si>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</si>
  <si>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</si>
  <si>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</si>
  <si>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</si>
  <si>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</si>
  <si>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</si>
  <si>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</si>
  <si>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</si>
  <si>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</si>
  <si>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</si>
  <si>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</si>
  <si>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</si>
  <si>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</si>
  <si>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</si>
  <si>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</si>
  <si>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</si>
  <si>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</si>
  <si>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</si>
  <si>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</si>
  <si>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</si>
  <si>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</si>
  <si>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</si>
  <si>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</si>
  <si>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</si>
  <si>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</si>
  <si>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</si>
  <si>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</si>
  <si>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</si>
  <si>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</si>
  <si>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</si>
  <si>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</si>
  <si>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</si>
  <si>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</si>
  <si>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</si>
  <si>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</si>
  <si>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</si>
  <si>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</si>
  <si>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</si>
  <si>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</si>
  <si>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</si>
  <si>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</si>
  <si>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</si>
  <si>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</si>
  <si>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</si>
  <si>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</si>
  <si>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</si>
  <si>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</si>
  <si>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</si>
  <si>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</si>
  <si>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</si>
  <si>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</si>
  <si>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</si>
  <si>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</si>
  <si>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</si>
  <si>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</si>
  <si>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</si>
  <si>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</si>
  <si>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</si>
  <si>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</si>
  <si>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</si>
  <si>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</si>
  <si>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</si>
  <si>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</si>
  <si>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</si>
  <si>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</si>
  <si>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</si>
  <si>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</si>
  <si>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</si>
  <si>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</si>
  <si>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</si>
  <si>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</si>
  <si>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</si>
  <si>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</si>
  <si>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</si>
  <si>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</si>
  <si>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</si>
  <si>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</si>
  <si>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</si>
  <si>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</si>
  <si>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</si>
  <si>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</si>
  <si>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</si>
  <si>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</si>
  <si>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</si>
  <si>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</si>
  <si>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</si>
  <si>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</si>
  <si>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</si>
  <si>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</si>
  <si>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</si>
  <si>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</si>
  <si>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</si>
  <si>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</si>
  <si>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</si>
  <si>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</si>
  <si>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</si>
  <si>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</si>
  <si>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</si>
  <si>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</si>
  <si>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</si>
  <si>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</si>
  <si>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</si>
  <si>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</si>
  <si>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</si>
  <si>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</si>
  <si>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</si>
  <si>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</si>
  <si>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</si>
  <si>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</si>
  <si>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</si>
  <si>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</si>
  <si>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</si>
  <si>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</si>
  <si>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</si>
  <si>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</si>
  <si>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</si>
  <si>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</si>
  <si>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</si>
  <si>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</si>
  <si>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</si>
  <si>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</si>
  <si>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</si>
  <si>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</si>
  <si>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</si>
  <si>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</si>
  <si>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</si>
  <si>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</si>
  <si>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</si>
  <si>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</si>
  <si>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</si>
  <si>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</si>
  <si>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</si>
  <si>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</si>
  <si>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</si>
  <si>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</si>
  <si>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</si>
  <si>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</si>
  <si>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</si>
  <si>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</si>
  <si>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</si>
  <si>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</si>
  <si>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</si>
  <si>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</si>
  <si>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</si>
  <si>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</si>
  <si>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</si>
  <si>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</si>
  <si>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</si>
  <si>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</si>
  <si>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</si>
  <si>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</si>
  <si>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</si>
  <si>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</si>
  <si>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</si>
  <si>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</si>
  <si>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</si>
  <si>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</si>
  <si>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</si>
  <si>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</si>
  <si>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</si>
  <si>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</si>
  <si>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</si>
  <si>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</si>
  <si>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</si>
  <si>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</si>
  <si>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</si>
  <si>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</si>
  <si>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</si>
  <si>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</si>
  <si>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</si>
  <si>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</si>
  <si>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</si>
  <si>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</si>
  <si>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</si>
  <si>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</si>
  <si>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</si>
  <si>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</si>
  <si>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</si>
  <si>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</si>
  <si>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</si>
  <si>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</si>
  <si>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</si>
  <si>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</si>
  <si>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</si>
  <si>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</si>
  <si>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</si>
  <si>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</si>
  <si>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</si>
  <si>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</si>
  <si>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</si>
  <si>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</si>
  <si>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</si>
  <si>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</si>
  <si>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</si>
  <si>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</si>
  <si>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</si>
  <si>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</si>
  <si>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</si>
  <si>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</si>
  <si>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</si>
  <si>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</si>
  <si>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</si>
  <si>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</si>
  <si>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</si>
  <si>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</si>
  <si>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</si>
  <si>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</si>
  <si>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</si>
  <si>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</si>
  <si>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</si>
  <si>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</si>
  <si>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</si>
  <si>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</si>
  <si>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</si>
  <si>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</si>
  <si>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</si>
  <si>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</si>
  <si>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</si>
  <si>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</si>
  <si>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</si>
  <si>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</si>
  <si>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</si>
  <si>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</si>
  <si>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</si>
  <si>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</si>
  <si>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</si>
  <si>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</si>
  <si>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</si>
  <si>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</si>
  <si>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</si>
  <si>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</si>
  <si>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</si>
  <si>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</si>
  <si>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</si>
  <si>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</si>
  <si>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</si>
  <si>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</si>
  <si>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</si>
  <si>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</si>
  <si>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</si>
  <si>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</si>
  <si>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</si>
  <si>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</si>
  <si>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</si>
  <si>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</si>
  <si>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</si>
  <si>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</si>
  <si>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</si>
  <si>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</si>
  <si>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</si>
  <si>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</si>
  <si>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</si>
  <si>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</si>
  <si>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</si>
  <si>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</si>
  <si>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</si>
  <si>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</si>
  <si>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</si>
  <si>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</si>
  <si>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</si>
  <si>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</si>
  <si>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</si>
  <si>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</si>
  <si>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</si>
  <si>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</si>
  <si>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</si>
  <si>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</si>
  <si>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</si>
  <si>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</si>
  <si>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</si>
  <si>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</si>
  <si>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</si>
  <si>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</si>
  <si>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</si>
  <si>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</si>
  <si>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</si>
  <si>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</si>
  <si>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</si>
  <si>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</si>
  <si>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</si>
  <si>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</si>
  <si>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</si>
  <si>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</si>
  <si>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</si>
  <si>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</si>
  <si>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</si>
  <si>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</si>
  <si>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</si>
  <si>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</si>
  <si>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</si>
  <si>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</si>
  <si>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</si>
  <si>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</si>
  <si>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</si>
  <si>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</si>
  <si>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</si>
  <si>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</si>
  <si>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</si>
  <si>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</si>
  <si>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</si>
  <si>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</si>
  <si>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</si>
  <si>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</si>
  <si>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</si>
  <si>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</si>
  <si>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</si>
  <si>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</si>
  <si>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</si>
  <si>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</si>
  <si>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</si>
  <si>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</si>
  <si>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</si>
  <si>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</si>
  <si>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</si>
  <si>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</si>
  <si>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</si>
  <si>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</si>
  <si>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</si>
  <si>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</si>
  <si>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</si>
  <si>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</si>
  <si>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</si>
  <si>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</si>
  <si>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</si>
  <si>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</si>
  <si>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</si>
  <si>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</si>
  <si>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</si>
  <si>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</si>
  <si>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</si>
  <si>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</si>
  <si>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</si>
  <si>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</si>
  <si>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</si>
  <si>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</si>
  <si>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</si>
  <si>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</si>
  <si>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</si>
  <si>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</si>
  <si>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</si>
  <si>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</si>
  <si>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</si>
  <si>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</si>
  <si>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</si>
  <si>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</si>
  <si>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</si>
  <si>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</si>
  <si>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</si>
  <si>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</si>
  <si>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</si>
  <si>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</si>
  <si>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</si>
  <si>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</si>
  <si>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</si>
  <si>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</si>
  <si>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</si>
  <si>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</si>
  <si>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</si>
  <si>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</si>
  <si>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</si>
  <si>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</si>
  <si>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</si>
  <si>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</si>
  <si>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</si>
  <si>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</si>
  <si>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</si>
  <si>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</si>
  <si>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</si>
  <si>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</si>
  <si>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</si>
  <si>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</si>
  <si>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</si>
  <si>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</si>
  <si>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</si>
  <si>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</si>
  <si>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</si>
  <si>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</si>
  <si>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</si>
  <si>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</si>
  <si>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</si>
  <si>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</si>
  <si>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</si>
  <si>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</si>
  <si>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</si>
  <si>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</si>
  <si>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</si>
  <si>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</si>
  <si>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</si>
  <si>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</si>
  <si>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</si>
  <si>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</si>
  <si>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</si>
  <si>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</si>
  <si>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</si>
  <si>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</si>
  <si>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</si>
  <si>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</si>
  <si>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</si>
  <si>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</si>
  <si>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</si>
  <si>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</si>
  <si>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</si>
  <si>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</si>
  <si>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</si>
  <si>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</si>
  <si>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</si>
  <si>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</si>
  <si>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</si>
  <si>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</si>
  <si>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</si>
  <si>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</si>
  <si>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</si>
  <si>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</si>
  <si>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</si>
  <si>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</si>
  <si>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</si>
  <si>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</si>
  <si>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</si>
  <si>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</si>
  <si>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</si>
  <si>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</si>
  <si>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</si>
  <si>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</si>
  <si>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</si>
  <si>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</si>
  <si>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</si>
  <si>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</si>
  <si>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</si>
  <si>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</si>
  <si>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</si>
  <si>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</si>
  <si>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</si>
  <si>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</si>
  <si>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</si>
  <si>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</si>
  <si>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</si>
  <si>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</si>
  <si>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</si>
  <si>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</si>
  <si>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</si>
  <si>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</si>
  <si>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</si>
  <si>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</si>
  <si>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</si>
  <si>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</si>
  <si>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</si>
  <si>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</si>
  <si>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</si>
  <si>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</si>
  <si>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</si>
  <si>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</si>
  <si>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</si>
  <si>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</si>
  <si>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</si>
  <si>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</si>
  <si>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</si>
  <si>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</si>
  <si>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</si>
  <si>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</si>
  <si>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</si>
  <si>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</si>
  <si>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</si>
  <si>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</si>
  <si>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</si>
  <si>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</si>
  <si>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</si>
  <si>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</si>
  <si>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</si>
  <si>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</si>
  <si>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</si>
  <si>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</si>
  <si>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</si>
  <si>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</si>
  <si>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</si>
  <si>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</si>
  <si>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</si>
  <si>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</si>
  <si>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</si>
  <si>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</si>
  <si>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</si>
  <si>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</si>
  <si>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</si>
  <si>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</si>
  <si>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</si>
  <si>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</si>
  <si>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</si>
  <si>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</si>
  <si>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</si>
  <si>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</si>
  <si>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</si>
  <si>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</si>
  <si>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</si>
  <si>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</si>
  <si>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</si>
  <si>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</si>
  <si>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</si>
  <si>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</si>
  <si>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</si>
  <si>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</si>
  <si>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</si>
  <si>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</si>
  <si>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</si>
  <si>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</si>
  <si>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</si>
  <si>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</si>
  <si>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</si>
  <si>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</si>
  <si>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</si>
  <si>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</si>
  <si>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</si>
  <si>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</si>
  <si>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</si>
  <si>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</si>
  <si>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</si>
  <si>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</si>
  <si>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</si>
  <si>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</si>
  <si>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</si>
  <si>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</si>
  <si>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</si>
  <si>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</si>
  <si>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</si>
  <si>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</si>
  <si>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</si>
  <si>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</si>
  <si>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</si>
  <si>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</si>
  <si>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</si>
  <si>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</si>
  <si>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</si>
  <si>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</si>
  <si>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</si>
  <si>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</si>
  <si>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</si>
  <si>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</si>
  <si>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</si>
  <si>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</si>
  <si>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</si>
  <si>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</si>
  <si>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</si>
  <si>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</si>
  <si>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</si>
  <si>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</si>
  <si>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</si>
  <si>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</si>
  <si>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</si>
  <si>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</si>
  <si>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</si>
  <si>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</si>
  <si>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</si>
  <si>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</si>
  <si>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</si>
  <si>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</si>
  <si>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</si>
  <si>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</si>
  <si>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</si>
  <si>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</si>
  <si>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</si>
  <si>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</si>
  <si>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</si>
  <si>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</si>
  <si>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</si>
  <si>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</si>
  <si>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</si>
  <si>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</si>
  <si>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</si>
  <si>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</si>
  <si>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</si>
  <si>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</si>
  <si>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</si>
  <si>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</si>
  <si>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</si>
  <si>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</si>
  <si>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</si>
  <si>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</si>
  <si>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</si>
  <si>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</si>
  <si>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</si>
  <si>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</si>
  <si>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</si>
  <si>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</si>
  <si>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</si>
  <si>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</si>
  <si>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</si>
  <si>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</si>
  <si>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</si>
  <si>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</si>
  <si>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</si>
  <si>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</si>
  <si>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</si>
  <si>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</si>
  <si>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</si>
  <si>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</si>
  <si>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</si>
  <si>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</si>
  <si>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</si>
  <si>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</si>
  <si>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</si>
  <si>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</si>
  <si>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</si>
  <si>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</si>
  <si>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</si>
  <si>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</si>
  <si>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</si>
  <si>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</si>
  <si>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</si>
  <si>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</si>
  <si>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</si>
  <si>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</si>
  <si>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</si>
  <si>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</si>
  <si>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</si>
  <si>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</si>
  <si>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</si>
  <si>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</si>
  <si>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</si>
  <si>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</si>
  <si>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</si>
  <si>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</si>
  <si>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</si>
  <si>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</si>
  <si>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</si>
  <si>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</si>
  <si>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</si>
  <si>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</si>
  <si>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</si>
  <si>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</si>
  <si>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</si>
  <si>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</si>
  <si>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</si>
  <si>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</si>
  <si>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</si>
  <si>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</si>
  <si>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</si>
  <si>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</si>
  <si>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</si>
  <si>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</si>
  <si>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</si>
  <si>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</si>
  <si>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</si>
  <si>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</si>
  <si>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</si>
  <si>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</si>
  <si>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</si>
  <si>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</si>
  <si>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</si>
  <si>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</si>
  <si>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</si>
  <si>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</si>
  <si>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</si>
  <si>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</si>
  <si>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</si>
  <si>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</si>
  <si>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</si>
  <si>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</si>
  <si>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</si>
  <si>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</si>
  <si>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</si>
  <si>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</si>
  <si>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</si>
  <si>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</si>
  <si>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</si>
  <si>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</si>
  <si>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</si>
  <si>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</si>
  <si>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</si>
  <si>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</si>
  <si>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</si>
  <si>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</si>
  <si>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</si>
  <si>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</si>
  <si>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</si>
  <si>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</si>
  <si>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</si>
  <si>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</si>
  <si>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</si>
  <si>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</si>
  <si>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</si>
  <si>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</si>
  <si>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</si>
  <si>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</si>
  <si>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</si>
  <si>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</si>
  <si>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</si>
  <si>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</si>
  <si>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</si>
  <si>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</si>
  <si>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</si>
  <si>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</si>
  <si>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</si>
  <si>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</si>
  <si>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</si>
  <si>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</si>
  <si>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</si>
  <si>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</si>
  <si>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</si>
  <si>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</si>
  <si>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</si>
  <si>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</si>
  <si>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</si>
  <si>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</si>
  <si>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</si>
  <si>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</si>
  <si>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</si>
  <si>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</si>
  <si>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</si>
  <si>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</si>
  <si>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</si>
  <si>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</si>
  <si>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</si>
  <si>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</si>
  <si>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</si>
  <si>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</si>
  <si>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</si>
  <si>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</si>
  <si>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</si>
  <si>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</si>
  <si>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</si>
  <si>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</si>
  <si>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</si>
  <si>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</si>
  <si>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</si>
  <si>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</si>
  <si>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</si>
  <si>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</si>
  <si>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</si>
  <si>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</si>
  <si>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</si>
  <si>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</si>
  <si>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</si>
  <si>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</si>
  <si>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</si>
  <si>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</si>
  <si>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</si>
  <si>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</si>
  <si>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</si>
  <si>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</si>
  <si>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</si>
  <si>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</si>
  <si>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</si>
  <si>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</si>
  <si>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</si>
  <si>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</si>
  <si>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</si>
  <si>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</si>
  <si>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</si>
  <si>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</si>
  <si>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</si>
  <si>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</si>
  <si>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</si>
  <si>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</si>
  <si>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</si>
  <si>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</si>
  <si>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</si>
  <si>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</si>
  <si>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</si>
  <si>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</si>
  <si>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</si>
  <si>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</si>
  <si>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</si>
  <si>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</si>
  <si>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</si>
  <si>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PORA REGIONALNA RAZVOJNA AGENCIJA KOPRIVNIČKO - KRIŽEVAČKE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</si>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</sst>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825485.5</v>
      </c>
      <c r="D2" s="7">
        <f>'PR-RAS'!E6</f>
        <v>810525.83000000007</v>
      </c>
      <c r="E2" s="7">
        <v>0</v>
      </c>
      <c r="F2" s="7">
        <v>0</v>
      </c>
      <c r="G2" s="8">
        <f t="shared" ref="G2:G274" si="0">(B2/1000)*(C2*1+D2*2)</f>
        <v>2446.5371600000003</v>
      </c>
      <c r="H2" s="8">
        <f t="shared" ref="H2:H274" si="1">ABS(C2-ROUND(C2,0))+ABS(D2-ROUND(D2,0))</f>
        <v>0.66999999992549419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492362.75999999995</v>
      </c>
      <c r="D45" s="2">
        <f>'PR-RAS'!E49</f>
        <v>409891.76</v>
      </c>
      <c r="E45" s="2">
        <v>0</v>
      </c>
      <c r="F45" s="2">
        <v>0</v>
      </c>
      <c r="G45" s="3">
        <f t="shared" si="0"/>
        <v>57734.436320000001</v>
      </c>
      <c r="H45" s="3">
        <f t="shared" si="1"/>
        <v>0.48000000003958121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63173.54</v>
      </c>
      <c r="D49" s="2">
        <f>'PR-RAS'!E53</f>
        <v>83436.73</v>
      </c>
      <c r="E49" s="2">
        <v>0</v>
      </c>
      <c r="F49" s="2">
        <v>0</v>
      </c>
      <c r="G49" s="3">
        <f t="shared" si="0"/>
        <v>11042.255999999999</v>
      </c>
      <c r="H49" s="3">
        <f t="shared" si="1"/>
        <v>0.73000000000320142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63173.54</v>
      </c>
      <c r="D52" s="2">
        <f>'PR-RAS'!E56</f>
        <v>83436.73</v>
      </c>
      <c r="E52" s="2">
        <v>0</v>
      </c>
      <c r="F52" s="2">
        <v>0</v>
      </c>
      <c r="G52" s="3">
        <f t="shared" si="0"/>
        <v>11732.396999999999</v>
      </c>
      <c r="H52" s="3">
        <f t="shared" si="1"/>
        <v>0.73000000000320142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429189.22</v>
      </c>
      <c r="D70" s="2">
        <f>'PR-RAS'!E74</f>
        <v>326455.03000000003</v>
      </c>
      <c r="E70" s="2">
        <v>0</v>
      </c>
      <c r="F70" s="2">
        <v>0</v>
      </c>
      <c r="G70" s="3">
        <f t="shared" si="0"/>
        <v>74664.850320000012</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429189.22</v>
      </c>
      <c r="D71" s="2">
        <f>'PR-RAS'!E75</f>
        <v>326455.03000000003</v>
      </c>
      <c r="E71" s="2">
        <v>0</v>
      </c>
      <c r="F71" s="2">
        <v>0</v>
      </c>
      <c r="G71" s="3">
        <f t="shared" si="0"/>
        <v>75746.949600000007</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0.25</v>
      </c>
      <c r="D78" s="2">
        <f>'PR-RAS'!E82</f>
        <v>0.13</v>
      </c>
      <c r="E78" s="2">
        <v>0</v>
      </c>
      <c r="F78" s="2">
        <v>0</v>
      </c>
      <c r="G78" s="3">
        <f t="shared" si="0"/>
        <v>3.9269999999999999E-2</v>
      </c>
      <c r="H78" s="3">
        <f t="shared" si="1"/>
        <v>0.38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0.25</v>
      </c>
      <c r="D79" s="2">
        <f>'PR-RAS'!E83</f>
        <v>0.13</v>
      </c>
      <c r="E79" s="2">
        <v>0</v>
      </c>
      <c r="F79" s="2">
        <v>0</v>
      </c>
      <c r="G79" s="3">
        <f t="shared" si="0"/>
        <v>3.9780000000000003E-2</v>
      </c>
      <c r="H79" s="3">
        <f t="shared" si="1"/>
        <v>0.38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0.25</v>
      </c>
      <c r="D81" s="2">
        <f>'PR-RAS'!E85</f>
        <v>0.13</v>
      </c>
      <c r="E81" s="2">
        <v>0</v>
      </c>
      <c r="F81" s="2">
        <v>0</v>
      </c>
      <c r="G81" s="3">
        <f t="shared" si="0"/>
        <v>4.0800000000000003E-2</v>
      </c>
      <c r="H81" s="3">
        <f t="shared" si="1"/>
        <v>0.38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1146.67</v>
      </c>
      <c r="D102" s="2">
        <f>'PR-RAS'!E106</f>
        <v>0</v>
      </c>
      <c r="E102" s="2">
        <v>0</v>
      </c>
      <c r="F102" s="2">
        <v>0</v>
      </c>
      <c r="G102" s="3">
        <f t="shared" si="0"/>
        <v>115.81367000000002</v>
      </c>
      <c r="H102" s="3">
        <f t="shared" si="1"/>
        <v>0.32999999999992724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1146.67</v>
      </c>
      <c r="D108" s="2">
        <f>'PR-RAS'!E112</f>
        <v>0</v>
      </c>
      <c r="E108" s="2">
        <v>0</v>
      </c>
      <c r="F108" s="2">
        <v>0</v>
      </c>
      <c r="G108" s="3">
        <f t="shared" si="0"/>
        <v>122.69369</v>
      </c>
      <c r="H108" s="3">
        <f t="shared" si="1"/>
        <v>0.32999999999992724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1146.67</v>
      </c>
      <c r="D113" s="2">
        <f>'PR-RAS'!E117</f>
        <v>0</v>
      </c>
      <c r="E113" s="2">
        <v>0</v>
      </c>
      <c r="F113" s="2">
        <v>0</v>
      </c>
      <c r="G113" s="3">
        <f t="shared" si="0"/>
        <v>128.42704000000001</v>
      </c>
      <c r="H113" s="3">
        <f t="shared" si="1"/>
        <v>0.32999999999992724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331975.82</v>
      </c>
      <c r="D130" s="2">
        <f>'PR-RAS'!E134</f>
        <v>400633.94</v>
      </c>
      <c r="E130" s="2">
        <v>0</v>
      </c>
      <c r="F130" s="2">
        <v>0</v>
      </c>
      <c r="G130" s="3">
        <f t="shared" si="0"/>
        <v>146188.43729999999</v>
      </c>
      <c r="H130" s="3">
        <f t="shared" si="1"/>
        <v>0.23999999999068677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331975.82</v>
      </c>
      <c r="D131" s="2">
        <f>'PR-RAS'!E135</f>
        <v>400633.94</v>
      </c>
      <c r="E131" s="2">
        <v>0</v>
      </c>
      <c r="F131" s="2">
        <v>0</v>
      </c>
      <c r="G131" s="3">
        <f t="shared" si="0"/>
        <v>147321.68100000001</v>
      </c>
      <c r="H131" s="3">
        <f t="shared" si="1"/>
        <v>0.23999999999068677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331430.07</v>
      </c>
      <c r="D132" s="2">
        <f>'PR-RAS'!E136</f>
        <v>400383.95</v>
      </c>
      <c r="E132" s="2">
        <v>0</v>
      </c>
      <c r="F132" s="2">
        <v>0</v>
      </c>
      <c r="G132" s="3">
        <f t="shared" si="0"/>
        <v>148317.93406999999</v>
      </c>
      <c r="H132" s="3">
        <f t="shared" si="1"/>
        <v>0.11999999999534339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545.75</v>
      </c>
      <c r="D133" s="2">
        <f>'PR-RAS'!E137</f>
        <v>249.99</v>
      </c>
      <c r="E133" s="2">
        <v>0</v>
      </c>
      <c r="F133" s="2">
        <v>0</v>
      </c>
      <c r="G133" s="3">
        <f t="shared" si="0"/>
        <v>138.03636</v>
      </c>
      <c r="H133" s="3">
        <f t="shared" si="1"/>
        <v>0.25999999999999091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737459.66999999993</v>
      </c>
      <c r="D148" s="2">
        <f>'PR-RAS'!E152</f>
        <v>857482.99</v>
      </c>
      <c r="E148" s="2">
        <v>0</v>
      </c>
      <c r="F148" s="2">
        <v>0</v>
      </c>
      <c r="G148" s="3">
        <f t="shared" si="0"/>
        <v>360506.57054999995</v>
      </c>
      <c r="H148" s="3">
        <f t="shared" si="1"/>
        <v>0.34000000008381903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547085.5</v>
      </c>
      <c r="D149" s="2">
        <f>'PR-RAS'!E153</f>
        <v>717717.5</v>
      </c>
      <c r="E149" s="2">
        <v>0</v>
      </c>
      <c r="F149" s="2">
        <v>0</v>
      </c>
      <c r="G149" s="3">
        <f t="shared" si="0"/>
        <v>293413.03399999999</v>
      </c>
      <c r="H149" s="3">
        <f t="shared" si="1"/>
        <v>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451660.57</v>
      </c>
      <c r="D150" s="2">
        <f>'PR-RAS'!E154</f>
        <v>570431.68000000005</v>
      </c>
      <c r="E150" s="2">
        <v>0</v>
      </c>
      <c r="F150" s="2">
        <v>0</v>
      </c>
      <c r="G150" s="3">
        <f t="shared" si="0"/>
        <v>237286.06557000001</v>
      </c>
      <c r="H150" s="3">
        <f t="shared" si="1"/>
        <v>0.74999999994179234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451660.57</v>
      </c>
      <c r="D151" s="2">
        <f>'PR-RAS'!E155</f>
        <v>570431.68000000005</v>
      </c>
      <c r="E151" s="2">
        <v>0</v>
      </c>
      <c r="F151" s="2">
        <v>0</v>
      </c>
      <c r="G151" s="3">
        <f t="shared" si="0"/>
        <v>238878.5895</v>
      </c>
      <c r="H151" s="3">
        <f t="shared" si="1"/>
        <v>0.74999999994179234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36775.800000000003</v>
      </c>
      <c r="D155" s="2">
        <f>'PR-RAS'!E159</f>
        <v>75691.72</v>
      </c>
      <c r="E155" s="2">
        <v>0</v>
      </c>
      <c r="F155" s="2">
        <v>0</v>
      </c>
      <c r="G155" s="3">
        <f t="shared" si="0"/>
        <v>28976.522959999998</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58649.13</v>
      </c>
      <c r="D156" s="2">
        <f>'PR-RAS'!E160</f>
        <v>71594.100000000006</v>
      </c>
      <c r="E156" s="2">
        <v>0</v>
      </c>
      <c r="F156" s="2">
        <v>0</v>
      </c>
      <c r="G156" s="3">
        <f t="shared" si="0"/>
        <v>31284.786150000004</v>
      </c>
      <c r="H156" s="3">
        <f t="shared" si="1"/>
        <v>0.23000000000320142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58649.13</v>
      </c>
      <c r="D158" s="2">
        <f>'PR-RAS'!E162</f>
        <v>71594.100000000006</v>
      </c>
      <c r="E158" s="2">
        <v>0</v>
      </c>
      <c r="F158" s="2">
        <v>0</v>
      </c>
      <c r="G158" s="3">
        <f t="shared" si="0"/>
        <v>31688.460810000004</v>
      </c>
      <c r="H158" s="3">
        <f t="shared" si="1"/>
        <v>0.23000000000320142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190374.16999999998</v>
      </c>
      <c r="D160" s="2">
        <f>'PR-RAS'!E164</f>
        <v>139765.49</v>
      </c>
      <c r="E160" s="2">
        <v>0</v>
      </c>
      <c r="F160" s="2">
        <v>0</v>
      </c>
      <c r="G160" s="3">
        <f t="shared" si="0"/>
        <v>74714.918850000002</v>
      </c>
      <c r="H160" s="3">
        <f t="shared" si="1"/>
        <v>0.65999999997438863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34903.919999999998</v>
      </c>
      <c r="D161" s="2">
        <f>'PR-RAS'!E165</f>
        <v>34279.620000000003</v>
      </c>
      <c r="E161" s="2">
        <v>0</v>
      </c>
      <c r="F161" s="2">
        <v>0</v>
      </c>
      <c r="G161" s="3">
        <f t="shared" si="0"/>
        <v>16554.105600000003</v>
      </c>
      <c r="H161" s="3">
        <f t="shared" si="1"/>
        <v>0.45999999999912689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21295.33</v>
      </c>
      <c r="D162" s="2">
        <f>'PR-RAS'!E166</f>
        <v>19926.68</v>
      </c>
      <c r="E162" s="2">
        <v>0</v>
      </c>
      <c r="F162" s="2">
        <v>0</v>
      </c>
      <c r="G162" s="3">
        <f t="shared" si="0"/>
        <v>9844.9390899999999</v>
      </c>
      <c r="H162" s="3">
        <f t="shared" si="1"/>
        <v>0.65000000000145519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12912.34</v>
      </c>
      <c r="D163" s="2">
        <f>'PR-RAS'!E167</f>
        <v>13981.44</v>
      </c>
      <c r="E163" s="2">
        <v>0</v>
      </c>
      <c r="F163" s="2">
        <v>0</v>
      </c>
      <c r="G163" s="3">
        <f t="shared" si="0"/>
        <v>6621.7856400000001</v>
      </c>
      <c r="H163" s="3">
        <f t="shared" si="1"/>
        <v>0.78000000000065484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696.25</v>
      </c>
      <c r="D164" s="2">
        <f>'PR-RAS'!E168</f>
        <v>371.5</v>
      </c>
      <c r="E164" s="2">
        <v>0</v>
      </c>
      <c r="F164" s="2">
        <v>0</v>
      </c>
      <c r="G164" s="3">
        <f t="shared" si="0"/>
        <v>234.59775000000002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15200.519999999997</v>
      </c>
      <c r="D166" s="2">
        <f>'PR-RAS'!E170</f>
        <v>18082.350000000002</v>
      </c>
      <c r="E166" s="2">
        <v>0</v>
      </c>
      <c r="F166" s="2">
        <v>0</v>
      </c>
      <c r="G166" s="3">
        <f t="shared" si="0"/>
        <v>8475.2613000000001</v>
      </c>
      <c r="H166" s="3">
        <f t="shared" si="1"/>
        <v>0.83000000000538421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6837.65</v>
      </c>
      <c r="D167" s="2">
        <f>'PR-RAS'!E171</f>
        <v>9480.7900000000009</v>
      </c>
      <c r="E167" s="2">
        <v>0</v>
      </c>
      <c r="F167" s="2">
        <v>0</v>
      </c>
      <c r="G167" s="3">
        <f t="shared" si="0"/>
        <v>4282.6721800000005</v>
      </c>
      <c r="H167" s="3">
        <f t="shared" si="1"/>
        <v>0.55999999999949068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7115.61</v>
      </c>
      <c r="D169" s="2">
        <f>'PR-RAS'!E173</f>
        <v>6625.88</v>
      </c>
      <c r="E169" s="2">
        <v>0</v>
      </c>
      <c r="F169" s="2">
        <v>0</v>
      </c>
      <c r="G169" s="3">
        <f t="shared" si="0"/>
        <v>3421.7181599999999</v>
      </c>
      <c r="H169" s="3">
        <f t="shared" si="1"/>
        <v>0.51000000000021828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68.64</v>
      </c>
      <c r="D170" s="2">
        <f>'PR-RAS'!E174</f>
        <v>109.79</v>
      </c>
      <c r="E170" s="2">
        <v>0</v>
      </c>
      <c r="F170" s="2">
        <v>0</v>
      </c>
      <c r="G170" s="3">
        <f t="shared" si="0"/>
        <v>48.709180000000011</v>
      </c>
      <c r="H170" s="3">
        <f t="shared" si="1"/>
        <v>0.56999999999999318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1178.6199999999999</v>
      </c>
      <c r="D171" s="2">
        <f>'PR-RAS'!E175</f>
        <v>1865.89</v>
      </c>
      <c r="E171" s="2">
        <v>0</v>
      </c>
      <c r="F171" s="2">
        <v>0</v>
      </c>
      <c r="G171" s="3">
        <f t="shared" si="0"/>
        <v>834.76800000000003</v>
      </c>
      <c r="H171" s="3">
        <f t="shared" si="1"/>
        <v>0.49000000000000909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120164.87999999999</v>
      </c>
      <c r="D174" s="2">
        <f>'PR-RAS'!E178</f>
        <v>66883.28</v>
      </c>
      <c r="E174" s="2">
        <v>0</v>
      </c>
      <c r="F174" s="2">
        <v>0</v>
      </c>
      <c r="G174" s="3">
        <f t="shared" si="0"/>
        <v>43930.13912</v>
      </c>
      <c r="H174" s="3">
        <f t="shared" si="1"/>
        <v>0.40000000000873115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6168.95</v>
      </c>
      <c r="D175" s="2">
        <f>'PR-RAS'!E179</f>
        <v>5641.35</v>
      </c>
      <c r="E175" s="2">
        <v>0</v>
      </c>
      <c r="F175" s="2">
        <v>0</v>
      </c>
      <c r="G175" s="3">
        <f t="shared" si="0"/>
        <v>3036.5871000000002</v>
      </c>
      <c r="H175" s="3">
        <f t="shared" si="1"/>
        <v>0.4000000000005457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7457.38</v>
      </c>
      <c r="D176" s="2">
        <f>'PR-RAS'!E180</f>
        <v>2723.38</v>
      </c>
      <c r="E176" s="2">
        <v>0</v>
      </c>
      <c r="F176" s="2">
        <v>0</v>
      </c>
      <c r="G176" s="3">
        <f t="shared" si="0"/>
        <v>2258.2244999999998</v>
      </c>
      <c r="H176" s="3">
        <f t="shared" si="1"/>
        <v>0.76000000000021828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15163.96</v>
      </c>
      <c r="D177" s="2">
        <f>'PR-RAS'!E181</f>
        <v>7644.73</v>
      </c>
      <c r="E177" s="2">
        <v>0</v>
      </c>
      <c r="F177" s="2">
        <v>0</v>
      </c>
      <c r="G177" s="3">
        <f t="shared" si="0"/>
        <v>5359.801919999999</v>
      </c>
      <c r="H177" s="3">
        <f t="shared" si="1"/>
        <v>0.31000000000130967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3665.38</v>
      </c>
      <c r="D178" s="2">
        <f>'PR-RAS'!E182</f>
        <v>4059.4</v>
      </c>
      <c r="E178" s="2">
        <v>0</v>
      </c>
      <c r="F178" s="2">
        <v>0</v>
      </c>
      <c r="G178" s="3">
        <f t="shared" si="0"/>
        <v>2085.7998600000001</v>
      </c>
      <c r="H178" s="3">
        <f t="shared" si="1"/>
        <v>0.78000000000020009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5001.1099999999997</v>
      </c>
      <c r="D179" s="2">
        <f>'PR-RAS'!E183</f>
        <v>6574.78</v>
      </c>
      <c r="E179" s="2">
        <v>0</v>
      </c>
      <c r="F179" s="2">
        <v>0</v>
      </c>
      <c r="G179" s="3">
        <f t="shared" si="0"/>
        <v>3230.8192599999998</v>
      </c>
      <c r="H179" s="3">
        <f t="shared" si="1"/>
        <v>0.32999999999992724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6452.2</v>
      </c>
      <c r="D180" s="2">
        <f>'PR-RAS'!E184</f>
        <v>6544.95</v>
      </c>
      <c r="E180" s="2">
        <v>0</v>
      </c>
      <c r="F180" s="2">
        <v>0</v>
      </c>
      <c r="G180" s="3">
        <f t="shared" si="0"/>
        <v>3498.0358999999994</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62548.06</v>
      </c>
      <c r="D181" s="2">
        <f>'PR-RAS'!E185</f>
        <v>19189.78</v>
      </c>
      <c r="E181" s="2">
        <v>0</v>
      </c>
      <c r="F181" s="2">
        <v>0</v>
      </c>
      <c r="G181" s="3">
        <f t="shared" si="0"/>
        <v>18166.971599999997</v>
      </c>
      <c r="H181" s="3">
        <f t="shared" si="1"/>
        <v>0.27999999999883585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3600</v>
      </c>
      <c r="D182" s="2">
        <f>'PR-RAS'!E186</f>
        <v>3600</v>
      </c>
      <c r="E182" s="2">
        <v>0</v>
      </c>
      <c r="F182" s="2">
        <v>0</v>
      </c>
      <c r="G182" s="3">
        <f t="shared" si="0"/>
        <v>1954.8</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10107.84</v>
      </c>
      <c r="D183" s="2">
        <f>'PR-RAS'!E187</f>
        <v>10904.91</v>
      </c>
      <c r="E183" s="2">
        <v>0</v>
      </c>
      <c r="F183" s="2">
        <v>0</v>
      </c>
      <c r="G183" s="3">
        <f t="shared" si="0"/>
        <v>5809.0141199999998</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7277.15</v>
      </c>
      <c r="D184" s="2">
        <f>'PR-RAS'!E188</f>
        <v>5940.95</v>
      </c>
      <c r="E184" s="2">
        <v>0</v>
      </c>
      <c r="F184" s="2">
        <v>0</v>
      </c>
      <c r="G184" s="3">
        <f t="shared" si="0"/>
        <v>3506.1061499999996</v>
      </c>
      <c r="H184" s="3">
        <f t="shared" si="1"/>
        <v>0.1999999999998181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12827.7</v>
      </c>
      <c r="D190" s="2">
        <f>'PR-RAS'!E194</f>
        <v>14579.289999999999</v>
      </c>
      <c r="E190" s="2">
        <v>0</v>
      </c>
      <c r="F190" s="2">
        <v>0</v>
      </c>
      <c r="G190" s="3">
        <f t="shared" si="0"/>
        <v>7935.4069199999994</v>
      </c>
      <c r="H190" s="3">
        <f t="shared" si="1"/>
        <v>0.58999999999832653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4169.7299999999996</v>
      </c>
      <c r="D191" s="2">
        <f>'PR-RAS'!E195</f>
        <v>2959.79</v>
      </c>
      <c r="E191" s="2">
        <v>0</v>
      </c>
      <c r="F191" s="2">
        <v>0</v>
      </c>
      <c r="G191" s="3">
        <f t="shared" si="0"/>
        <v>1916.9688999999998</v>
      </c>
      <c r="H191" s="3">
        <f t="shared" si="1"/>
        <v>0.48000000000047294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2888.71</v>
      </c>
      <c r="D192" s="2">
        <f>'PR-RAS'!E196</f>
        <v>2873.33</v>
      </c>
      <c r="E192" s="2">
        <v>0</v>
      </c>
      <c r="F192" s="2">
        <v>0</v>
      </c>
      <c r="G192" s="3">
        <f t="shared" si="0"/>
        <v>1649.3556699999999</v>
      </c>
      <c r="H192" s="3">
        <f t="shared" si="1"/>
        <v>0.61999999999989086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4494.1400000000003</v>
      </c>
      <c r="D193" s="2">
        <f>'PR-RAS'!E197</f>
        <v>4576.8</v>
      </c>
      <c r="E193" s="2">
        <v>0</v>
      </c>
      <c r="F193" s="2">
        <v>0</v>
      </c>
      <c r="G193" s="3">
        <f t="shared" si="0"/>
        <v>2620.3660800000002</v>
      </c>
      <c r="H193" s="3">
        <f t="shared" si="1"/>
        <v>0.34000000000014552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670.25</v>
      </c>
      <c r="D195" s="2">
        <f>'PR-RAS'!E199</f>
        <v>101.63</v>
      </c>
      <c r="E195" s="2">
        <v>0</v>
      </c>
      <c r="F195" s="2">
        <v>0</v>
      </c>
      <c r="G195" s="3">
        <f t="shared" si="0"/>
        <v>169.46093999999999</v>
      </c>
      <c r="H195" s="3">
        <f t="shared" si="1"/>
        <v>0.62000000000000455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604.87</v>
      </c>
      <c r="D197" s="2">
        <f>'PR-RAS'!E201</f>
        <v>4067.74</v>
      </c>
      <c r="E197" s="2">
        <v>0</v>
      </c>
      <c r="F197" s="2">
        <v>0</v>
      </c>
      <c r="G197" s="3">
        <f t="shared" si="0"/>
        <v>1713.1086</v>
      </c>
      <c r="H197" s="3">
        <f t="shared" si="1"/>
        <v>0.39000000000021373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737459.66999999993</v>
      </c>
      <c r="D295" s="2">
        <f>'PR-RAS'!E299</f>
        <v>857482.99</v>
      </c>
      <c r="E295" s="2">
        <v>0</v>
      </c>
      <c r="F295" s="2">
        <v>0</v>
      </c>
      <c r="G295" s="3">
        <f t="shared" si="12"/>
        <v>721013.14109999989</v>
      </c>
      <c r="H295" s="3">
        <f t="shared" si="13"/>
        <v>0.34000000008381903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88025.830000000075</v>
      </c>
      <c r="D296" s="2">
        <f>'PR-RAS'!E300</f>
        <v>0</v>
      </c>
      <c r="E296" s="2">
        <v>0</v>
      </c>
      <c r="F296" s="2">
        <v>0</v>
      </c>
      <c r="G296" s="3">
        <f t="shared" si="12"/>
        <v>25967.619850000021</v>
      </c>
      <c r="H296" s="3">
        <f t="shared" si="13"/>
        <v>0.16999999992549419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46957.159999999916</v>
      </c>
      <c r="E297" s="2">
        <v>0</v>
      </c>
      <c r="F297" s="2">
        <v>0</v>
      </c>
      <c r="G297" s="3">
        <f t="shared" si="12"/>
        <v>27798.638719999948</v>
      </c>
      <c r="H297" s="3">
        <f t="shared" si="13"/>
        <v>0.15999999991618097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164635.45000000001</v>
      </c>
      <c r="D299" s="2">
        <f>'PR-RAS'!E303</f>
        <v>94227.25</v>
      </c>
      <c r="E299" s="2">
        <v>0</v>
      </c>
      <c r="F299" s="2">
        <v>0</v>
      </c>
      <c r="G299" s="3">
        <f t="shared" si="12"/>
        <v>105220.8051</v>
      </c>
      <c r="H299" s="3">
        <f t="shared" si="13"/>
        <v>0.70000000001164153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52942.19</v>
      </c>
      <c r="E300" s="2">
        <v>0</v>
      </c>
      <c r="F300" s="2">
        <v>0</v>
      </c>
      <c r="G300" s="3">
        <f t="shared" si="12"/>
        <v>31659.429619999999</v>
      </c>
      <c r="H300" s="3">
        <f t="shared" si="13"/>
        <v>0.19000000000232831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497.5</v>
      </c>
      <c r="D355" s="2">
        <f>'PR-RAS'!E360</f>
        <v>249.99</v>
      </c>
      <c r="E355" s="2">
        <v>0</v>
      </c>
      <c r="F355" s="2">
        <v>0</v>
      </c>
      <c r="G355" s="3">
        <f t="shared" si="12"/>
        <v>353.10791999999998</v>
      </c>
      <c r="H355" s="3">
        <f t="shared" si="13"/>
        <v>0.50999999999999091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497.5</v>
      </c>
      <c r="D356" s="2">
        <f>'PR-RAS'!E361</f>
        <v>0</v>
      </c>
      <c r="E356" s="2">
        <v>0</v>
      </c>
      <c r="F356" s="2">
        <v>0</v>
      </c>
      <c r="G356" s="3">
        <f t="shared" si="12"/>
        <v>176.61249999999998</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497.5</v>
      </c>
      <c r="D361" s="2">
        <f>'PR-RAS'!E366</f>
        <v>0</v>
      </c>
      <c r="E361" s="2">
        <v>0</v>
      </c>
      <c r="F361" s="2">
        <v>0</v>
      </c>
      <c r="G361" s="3">
        <f t="shared" si="12"/>
        <v>179.1</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497.5</v>
      </c>
      <c r="D364" s="2">
        <f>'PR-RAS'!E369</f>
        <v>0</v>
      </c>
      <c r="E364" s="2">
        <v>0</v>
      </c>
      <c r="F364" s="2">
        <v>0</v>
      </c>
      <c r="G364" s="3">
        <f t="shared" si="12"/>
        <v>180.5925</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249.99</v>
      </c>
      <c r="E368" s="2">
        <v>0</v>
      </c>
      <c r="F368" s="2">
        <v>0</v>
      </c>
      <c r="G368" s="3">
        <f t="shared" si="12"/>
        <v>183.49266</v>
      </c>
      <c r="H368" s="3">
        <f t="shared" si="13"/>
        <v>9.9999999999909051E-3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249.99</v>
      </c>
      <c r="E374" s="2">
        <v>0</v>
      </c>
      <c r="F374" s="2">
        <v>0</v>
      </c>
      <c r="G374" s="3">
        <f t="shared" si="12"/>
        <v>186.49254000000002</v>
      </c>
      <c r="H374" s="3">
        <f t="shared" si="13"/>
        <v>9.9999999999909051E-3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249.99</v>
      </c>
      <c r="E375" s="2">
        <v>0</v>
      </c>
      <c r="F375" s="2">
        <v>0</v>
      </c>
      <c r="G375" s="3">
        <f t="shared" si="12"/>
        <v>186.99252000000001</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497.5</v>
      </c>
      <c r="D413" s="2">
        <f>'PR-RAS'!E418</f>
        <v>249.99</v>
      </c>
      <c r="E413" s="2">
        <v>0</v>
      </c>
      <c r="F413" s="2">
        <v>0</v>
      </c>
      <c r="G413" s="3">
        <f t="shared" si="12"/>
        <v>410.96175999999997</v>
      </c>
      <c r="H413" s="3">
        <f t="shared" si="13"/>
        <v>0.50999999999999091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825485.5</v>
      </c>
      <c r="D417" s="2">
        <f>'PR-RAS'!E422</f>
        <v>810525.83000000007</v>
      </c>
      <c r="E417" s="2">
        <v>0</v>
      </c>
      <c r="F417" s="2">
        <v>0</v>
      </c>
      <c r="G417" s="3">
        <f t="shared" si="12"/>
        <v>1017759.4585600001</v>
      </c>
      <c r="H417" s="3">
        <f t="shared" si="13"/>
        <v>0.66999999992549419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737957.16999999993</v>
      </c>
      <c r="D418" s="2">
        <f>'PR-RAS'!E423</f>
        <v>857732.98</v>
      </c>
      <c r="E418" s="2">
        <v>0</v>
      </c>
      <c r="F418" s="2">
        <v>0</v>
      </c>
      <c r="G418" s="3">
        <f t="shared" si="12"/>
        <v>1023077.4452099999</v>
      </c>
      <c r="H418" s="3">
        <f t="shared" si="13"/>
        <v>0.18999999994412065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87528.330000000075</v>
      </c>
      <c r="D419" s="2">
        <f>'PR-RAS'!E424</f>
        <v>0</v>
      </c>
      <c r="E419" s="2">
        <v>0</v>
      </c>
      <c r="F419" s="2">
        <v>0</v>
      </c>
      <c r="G419" s="3">
        <f t="shared" si="12"/>
        <v>36586.841940000028</v>
      </c>
      <c r="H419" s="3">
        <f t="shared" si="13"/>
        <v>0.33000000007450581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47207.149999999907</v>
      </c>
      <c r="E420" s="2">
        <v>0</v>
      </c>
      <c r="F420" s="2">
        <v>0</v>
      </c>
      <c r="G420" s="3">
        <f t="shared" si="12"/>
        <v>39559.591699999917</v>
      </c>
      <c r="H420" s="3">
        <f t="shared" si="13"/>
        <v>0.14999999990686774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164635.45000000001</v>
      </c>
      <c r="D422" s="2">
        <f>'PR-RAS'!E427</f>
        <v>94227.25</v>
      </c>
      <c r="E422" s="2">
        <v>0</v>
      </c>
      <c r="F422" s="2">
        <v>0</v>
      </c>
      <c r="G422" s="3">
        <f t="shared" si="12"/>
        <v>148650.86895</v>
      </c>
      <c r="H422" s="3">
        <f t="shared" si="13"/>
        <v>0.70000000001164153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52942.19</v>
      </c>
      <c r="E423" s="2">
        <v>0</v>
      </c>
      <c r="F423" s="2">
        <v>0</v>
      </c>
      <c r="G423" s="3">
        <f t="shared" si="12"/>
        <v>44683.208359999997</v>
      </c>
      <c r="H423" s="3">
        <f t="shared" si="13"/>
        <v>0.19000000000232831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825485.5</v>
      </c>
      <c r="D637" s="2">
        <f>'PR-RAS'!E643</f>
        <v>810525.83000000007</v>
      </c>
      <c r="E637" s="2">
        <v>0</v>
      </c>
      <c r="F637" s="2">
        <v>0</v>
      </c>
      <c r="G637" s="3">
        <f t="shared" si="14"/>
        <v>1555997.6337600001</v>
      </c>
      <c r="H637" s="3">
        <f t="shared" si="15"/>
        <v>0.66999999992549419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737957.16999999993</v>
      </c>
      <c r="D638" s="2">
        <f>'PR-RAS'!E644</f>
        <v>857732.98</v>
      </c>
      <c r="E638" s="2">
        <v>0</v>
      </c>
      <c r="F638" s="2">
        <v>0</v>
      </c>
      <c r="G638" s="3">
        <f t="shared" si="14"/>
        <v>1562830.5338099999</v>
      </c>
      <c r="H638" s="3">
        <f t="shared" si="15"/>
        <v>0.18999999994412065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87528.330000000075</v>
      </c>
      <c r="D639" s="2">
        <f>'PR-RAS'!E645</f>
        <v>0</v>
      </c>
      <c r="E639" s="2">
        <v>0</v>
      </c>
      <c r="F639" s="2">
        <v>0</v>
      </c>
      <c r="G639" s="3">
        <f t="shared" si="14"/>
        <v>55843.074540000045</v>
      </c>
      <c r="H639" s="3">
        <f t="shared" si="15"/>
        <v>0.33000000007450581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47207.149999999907</v>
      </c>
      <c r="E640" s="2">
        <v>0</v>
      </c>
      <c r="F640" s="2">
        <v>0</v>
      </c>
      <c r="G640" s="3">
        <f t="shared" si="14"/>
        <v>60330.737699999881</v>
      </c>
      <c r="H640" s="3">
        <f t="shared" si="15"/>
        <v>0.14999999990686774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164635.45000000001</v>
      </c>
      <c r="D642" s="2">
        <f>'PR-RAS'!E648</f>
        <v>94227.25</v>
      </c>
      <c r="E642" s="2">
        <v>0</v>
      </c>
      <c r="F642" s="2">
        <v>0</v>
      </c>
      <c r="G642" s="3">
        <f t="shared" si="14"/>
        <v>226330.65795000002</v>
      </c>
      <c r="H642" s="3">
        <f t="shared" si="15"/>
        <v>0.70000000001164153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77107.119999999937</v>
      </c>
      <c r="D644" s="2">
        <f>'PR-RAS'!E650</f>
        <v>141434.39999999991</v>
      </c>
      <c r="E644" s="2">
        <v>0</v>
      </c>
      <c r="F644" s="2">
        <v>0</v>
      </c>
      <c r="G644" s="3">
        <f t="shared" si="14"/>
        <v>231464.51655999984</v>
      </c>
      <c r="H644" s="3">
        <f t="shared" si="15"/>
        <v>0.51999999984400347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18</v>
      </c>
      <c r="E651" s="2">
        <v>0</v>
      </c>
      <c r="F651" s="2">
        <v>0</v>
      </c>
      <c r="G651" s="3">
        <f t="shared" si="14"/>
        <v>35.75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17</v>
      </c>
      <c r="E653" s="2">
        <v>0</v>
      </c>
      <c r="F653" s="2">
        <v>0</v>
      </c>
      <c r="G653" s="3">
        <f t="shared" si="14"/>
        <v>33.904000000000003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429189.22</v>
      </c>
      <c r="D695" s="2">
        <f>'PR-RAS'!E702</f>
        <v>320275.32</v>
      </c>
      <c r="E695" s="2">
        <v>0</v>
      </c>
      <c r="F695" s="2">
        <v>0</v>
      </c>
      <c r="G695" s="3">
        <f t="shared" si="14"/>
        <v>742399.46283999982</v>
      </c>
      <c r="H695" s="3">
        <f t="shared" si="15"/>
        <v>0.53999999997904524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6179.71</v>
      </c>
      <c r="E696" s="2">
        <v>0</v>
      </c>
      <c r="F696" s="2">
        <v>0</v>
      </c>
      <c r="G696" s="3">
        <f t="shared" si="14"/>
        <v>8589.7968999999994</v>
      </c>
      <c r="H696" s="3">
        <f t="shared" si="15"/>
        <v>0.28999999999996362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1146.67</v>
      </c>
      <c r="D719" s="2">
        <f>'PR-RAS'!E726</f>
        <v>0</v>
      </c>
      <c r="E719" s="2">
        <v>0</v>
      </c>
      <c r="F719" s="2">
        <v>0</v>
      </c>
      <c r="G719" s="3">
        <f t="shared" si="14"/>
        <v>823.30906000000004</v>
      </c>
      <c r="H719" s="3">
        <f t="shared" si="15"/>
        <v>0.32999999999992724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31986.53</v>
      </c>
      <c r="E725" s="2">
        <v>0</v>
      </c>
      <c r="F725" s="2">
        <v>0</v>
      </c>
      <c r="G725" s="3">
        <f t="shared" si="14"/>
        <v>46316.495439999999</v>
      </c>
      <c r="H725" s="3">
        <f t="shared" si="15"/>
        <v>0.47000000000116415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12912.34</v>
      </c>
      <c r="D727" s="2">
        <f>'PR-RAS'!E734</f>
        <v>13981.44</v>
      </c>
      <c r="E727" s="2">
        <v>0</v>
      </c>
      <c r="F727" s="2">
        <v>0</v>
      </c>
      <c r="G727" s="3">
        <f t="shared" si="14"/>
        <v>29675.40972</v>
      </c>
      <c r="H727" s="3">
        <f t="shared" si="15"/>
        <v>0.78000000000065484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6439.67</v>
      </c>
      <c r="D729" s="2">
        <f>'PR-RAS'!E736</f>
        <v>6544.95</v>
      </c>
      <c r="E729" s="2">
        <v>0</v>
      </c>
      <c r="F729" s="2">
        <v>0</v>
      </c>
      <c r="G729" s="3">
        <f t="shared" si="14"/>
        <v>14217.526959999999</v>
      </c>
      <c r="H729" s="3">
        <f t="shared" si="15"/>
        <v>0.38000000000010914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4169.7299999999996</v>
      </c>
      <c r="D734" s="2">
        <f>'PR-RAS'!E741</f>
        <v>2959.79</v>
      </c>
      <c r="E734" s="2">
        <v>0</v>
      </c>
      <c r="F734" s="2">
        <v>0</v>
      </c>
      <c r="G734" s="3">
        <f t="shared" si="14"/>
        <v>7395.4642299999996</v>
      </c>
      <c r="H734" s="3">
        <f t="shared" si="15"/>
        <v>0.48000000000047294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1388.52</v>
      </c>
      <c r="D735" s="2">
        <f>'PR-RAS'!E742</f>
        <v>1337.59</v>
      </c>
      <c r="E735" s="2">
        <v>0</v>
      </c>
      <c r="F735" s="2">
        <v>0</v>
      </c>
      <c r="G735" s="3">
        <f t="shared" si="14"/>
        <v>2982.7557999999999</v>
      </c>
      <c r="H735" s="3">
        <f t="shared" si="15"/>
        <v>0.89000000000010004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31227.100000000006</v>
      </c>
      <c r="D1011" s="7">
        <f>BILANCA!E6</f>
        <v>71136.490000000005</v>
      </c>
      <c r="E1011" s="7">
        <v>0</v>
      </c>
      <c r="F1011" s="7">
        <v>0</v>
      </c>
      <c r="G1011" s="8">
        <f t="shared" ref="G1011:G1306" si="38">B1011/1000*C1011+B1011/500*D1011</f>
        <v>173.50008000000003</v>
      </c>
      <c r="H1011" s="8">
        <f t="shared" si="35"/>
        <v>0.59000000001105946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31092.570000000007</v>
      </c>
      <c r="D1012" s="2">
        <f>BILANCA!E7</f>
        <v>17285.410000000003</v>
      </c>
      <c r="E1012" s="2">
        <v>0</v>
      </c>
      <c r="F1012" s="2">
        <v>0</v>
      </c>
      <c r="G1012" s="3">
        <f t="shared" si="38"/>
        <v>131.32678000000004</v>
      </c>
      <c r="H1012" s="3">
        <f t="shared" si="35"/>
        <v>0.83999999999650754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5251.76</v>
      </c>
      <c r="D1013" s="2">
        <f>BILANCA!E8</f>
        <v>3076.4300000000003</v>
      </c>
      <c r="E1013" s="2">
        <v>0</v>
      </c>
      <c r="F1013" s="2">
        <v>0</v>
      </c>
      <c r="G1013" s="3">
        <f t="shared" si="38"/>
        <v>34.213860000000004</v>
      </c>
      <c r="H1013" s="3">
        <f t="shared" si="35"/>
        <v>0.67000000000007276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15492.36</v>
      </c>
      <c r="D1015" s="2">
        <f>BILANCA!E10</f>
        <v>15492.36</v>
      </c>
      <c r="E1015" s="2">
        <v>0</v>
      </c>
      <c r="F1015" s="2">
        <v>0</v>
      </c>
      <c r="G1015" s="3">
        <f t="shared" si="38"/>
        <v>232.38540000000003</v>
      </c>
      <c r="H1015" s="3">
        <f t="shared" si="35"/>
        <v>0.72000000000116415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10240.6</v>
      </c>
      <c r="D1016" s="2">
        <f>BILANCA!E11</f>
        <v>12415.93</v>
      </c>
      <c r="E1016" s="2">
        <v>0</v>
      </c>
      <c r="F1016" s="2">
        <v>0</v>
      </c>
      <c r="G1016" s="3">
        <f t="shared" si="38"/>
        <v>210.43476000000001</v>
      </c>
      <c r="H1016" s="3">
        <f t="shared" si="35"/>
        <v>0.46999999999934516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25840.810000000005</v>
      </c>
      <c r="D1017" s="2">
        <f>BILANCA!E12</f>
        <v>14208.980000000003</v>
      </c>
      <c r="E1017" s="2">
        <v>0</v>
      </c>
      <c r="F1017" s="2">
        <v>0</v>
      </c>
      <c r="G1017" s="3">
        <f t="shared" si="38"/>
        <v>379.81139000000007</v>
      </c>
      <c r="H1017" s="3">
        <f t="shared" si="35"/>
        <v>0.20999999999185093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25270.100000000006</v>
      </c>
      <c r="D1024" s="2">
        <f>BILANCA!E19</f>
        <v>13638.270000000004</v>
      </c>
      <c r="E1024" s="2">
        <v>0</v>
      </c>
      <c r="F1024" s="2">
        <v>0</v>
      </c>
      <c r="G1024" s="3">
        <f t="shared" si="38"/>
        <v>735.65296000000012</v>
      </c>
      <c r="H1024" s="3">
        <f t="shared" si="35"/>
        <v>0.3700000000098953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98412.41</v>
      </c>
      <c r="D1025" s="2">
        <f>BILANCA!E20</f>
        <v>95191.65</v>
      </c>
      <c r="E1025" s="2">
        <v>0</v>
      </c>
      <c r="F1025" s="2">
        <v>0</v>
      </c>
      <c r="G1025" s="3">
        <f t="shared" si="38"/>
        <v>4331.9356499999994</v>
      </c>
      <c r="H1025" s="3">
        <f t="shared" si="35"/>
        <v>0.76000000000931323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5313.86</v>
      </c>
      <c r="D1026" s="2">
        <f>BILANCA!E21</f>
        <v>4252.7700000000004</v>
      </c>
      <c r="E1026" s="2">
        <v>0</v>
      </c>
      <c r="F1026" s="2">
        <v>0</v>
      </c>
      <c r="G1026" s="3">
        <f t="shared" si="38"/>
        <v>221.11040000000003</v>
      </c>
      <c r="H1026" s="3">
        <f t="shared" si="35"/>
        <v>0.36999999999989086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875.83</v>
      </c>
      <c r="D1031" s="2">
        <f>BILANCA!E26</f>
        <v>875.83</v>
      </c>
      <c r="E1031" s="2">
        <v>0</v>
      </c>
      <c r="F1031" s="2">
        <v>0</v>
      </c>
      <c r="G1031" s="3">
        <f t="shared" si="38"/>
        <v>55.177289999999999</v>
      </c>
      <c r="H1031" s="3">
        <f t="shared" si="35"/>
        <v>0.33999999999991815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79332</v>
      </c>
      <c r="D1033" s="2">
        <f>BILANCA!E28</f>
        <v>86681.98</v>
      </c>
      <c r="E1033" s="2">
        <v>0</v>
      </c>
      <c r="F1033" s="2">
        <v>0</v>
      </c>
      <c r="G1033" s="3">
        <f t="shared" si="38"/>
        <v>5812.0070799999994</v>
      </c>
      <c r="H1033" s="3">
        <f t="shared" si="35"/>
        <v>2.0000000004074536E-2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19881.88</v>
      </c>
      <c r="D1035" s="2">
        <f>BILANCA!E30</f>
        <v>19881.88</v>
      </c>
      <c r="E1035" s="2">
        <v>0</v>
      </c>
      <c r="F1035" s="2">
        <v>0</v>
      </c>
      <c r="G1035" s="3">
        <f t="shared" si="38"/>
        <v>1491.1410000000001</v>
      </c>
      <c r="H1035" s="3">
        <f t="shared" si="35"/>
        <v>0.23999999999796273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19881.88</v>
      </c>
      <c r="D1039" s="2">
        <f>BILANCA!E34</f>
        <v>19881.88</v>
      </c>
      <c r="E1039" s="2">
        <v>0</v>
      </c>
      <c r="F1039" s="2">
        <v>0</v>
      </c>
      <c r="G1039" s="3">
        <f t="shared" si="38"/>
        <v>1729.7235599999999</v>
      </c>
      <c r="H1039" s="3">
        <f t="shared" si="35"/>
        <v>0.23999999999796273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570.71</v>
      </c>
      <c r="D1040" s="2">
        <f>BILANCA!E35</f>
        <v>570.71</v>
      </c>
      <c r="E1040" s="2">
        <v>0</v>
      </c>
      <c r="F1040" s="2">
        <v>0</v>
      </c>
      <c r="G1040" s="3">
        <f t="shared" si="38"/>
        <v>51.363900000000001</v>
      </c>
      <c r="H1040" s="3">
        <f t="shared" si="35"/>
        <v>0.57999999999992724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570.71</v>
      </c>
      <c r="D1042" s="2">
        <f>BILANCA!E37</f>
        <v>570.71</v>
      </c>
      <c r="E1042" s="2">
        <v>0</v>
      </c>
      <c r="F1042" s="2">
        <v>0</v>
      </c>
      <c r="G1042" s="3">
        <f t="shared" si="38"/>
        <v>54.788160000000005</v>
      </c>
      <c r="H1042" s="3">
        <f t="shared" si="35"/>
        <v>0.57999999999992724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13600.37</v>
      </c>
      <c r="D1059" s="2">
        <f>BILANCA!E54</f>
        <v>14343.84</v>
      </c>
      <c r="E1059" s="2">
        <v>0</v>
      </c>
      <c r="F1059" s="2">
        <v>0</v>
      </c>
      <c r="G1059" s="3">
        <f t="shared" si="38"/>
        <v>2072.11445</v>
      </c>
      <c r="H1059" s="3">
        <f t="shared" si="35"/>
        <v>0.53000000000065484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13600.37</v>
      </c>
      <c r="D1060" s="2">
        <f>BILANCA!E55</f>
        <v>14343.84</v>
      </c>
      <c r="E1060" s="2">
        <v>0</v>
      </c>
      <c r="F1060" s="2">
        <v>0</v>
      </c>
      <c r="G1060" s="3">
        <f t="shared" si="38"/>
        <v>2114.4025000000001</v>
      </c>
      <c r="H1060" s="3">
        <f t="shared" si="35"/>
        <v>0.53000000000065484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134.53</v>
      </c>
      <c r="D1074" s="2">
        <f>BILANCA!E69</f>
        <v>53851.08</v>
      </c>
      <c r="E1074" s="2">
        <v>0</v>
      </c>
      <c r="F1074" s="2">
        <v>0</v>
      </c>
      <c r="G1074" s="3">
        <f t="shared" si="38"/>
        <v>6901.5481600000003</v>
      </c>
      <c r="H1074" s="3">
        <f t="shared" si="35"/>
        <v>0.55000000000174509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134.53</v>
      </c>
      <c r="D1087" s="2">
        <f>BILANCA!E82</f>
        <v>908.89</v>
      </c>
      <c r="E1087" s="2">
        <v>0</v>
      </c>
      <c r="F1087" s="2">
        <v>0</v>
      </c>
      <c r="G1087" s="3">
        <f t="shared" si="38"/>
        <v>150.32786999999999</v>
      </c>
      <c r="H1087" s="3">
        <f t="shared" si="35"/>
        <v>0.58000000000001251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134.53</v>
      </c>
      <c r="D1092" s="2">
        <f>BILANCA!E87</f>
        <v>908.89</v>
      </c>
      <c r="E1092" s="2">
        <v>0</v>
      </c>
      <c r="F1092" s="2">
        <v>0</v>
      </c>
      <c r="G1092" s="3">
        <f t="shared" si="38"/>
        <v>160.08942000000002</v>
      </c>
      <c r="H1092" s="3">
        <f t="shared" si="35"/>
        <v>0.58000000000001251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52942.19</v>
      </c>
      <c r="E1152" s="2">
        <v>0</v>
      </c>
      <c r="F1152" s="2">
        <v>0</v>
      </c>
      <c r="G1152" s="3">
        <f t="shared" si="38"/>
        <v>15035.58196</v>
      </c>
      <c r="H1152" s="3">
        <f t="shared" si="41"/>
        <v>0.19000000000232831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52942.19</v>
      </c>
      <c r="E1155" s="2">
        <v>0</v>
      </c>
      <c r="F1155" s="2">
        <v>0</v>
      </c>
      <c r="G1155" s="3">
        <f t="shared" si="38"/>
        <v>15353.2351</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51723.21</v>
      </c>
      <c r="E1157" s="2">
        <v>0</v>
      </c>
      <c r="F1157" s="2">
        <v>0</v>
      </c>
      <c r="G1157" s="3">
        <f t="shared" si="38"/>
        <v>15206.623739999999</v>
      </c>
      <c r="H1157" s="3">
        <f t="shared" si="41"/>
        <v>0.20999999999912689</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1218.98</v>
      </c>
      <c r="E1163" s="2">
        <v>0</v>
      </c>
      <c r="F1163" s="2">
        <v>0</v>
      </c>
      <c r="G1163" s="3">
        <f t="shared" si="38"/>
        <v>373.00788</v>
      </c>
      <c r="H1163" s="3">
        <f t="shared" si="41"/>
        <v>1.999999999998181E-2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31227.100000000006</v>
      </c>
      <c r="D1180" s="2">
        <f>BILANCA!E176</f>
        <v>71136.49000000002</v>
      </c>
      <c r="E1180" s="2">
        <v>0</v>
      </c>
      <c r="F1180" s="2">
        <v>0</v>
      </c>
      <c r="G1180" s="3">
        <f t="shared" si="38"/>
        <v>29495.013600000013</v>
      </c>
      <c r="H1180" s="3">
        <f t="shared" si="41"/>
        <v>0.59000000002561137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74587.19</v>
      </c>
      <c r="D1181" s="2">
        <f>BILANCA!E177</f>
        <v>139688.82</v>
      </c>
      <c r="E1181" s="2">
        <v>0</v>
      </c>
      <c r="F1181" s="2">
        <v>0</v>
      </c>
      <c r="G1181" s="3">
        <f t="shared" si="38"/>
        <v>60527.98593000001</v>
      </c>
      <c r="H1181" s="3">
        <f t="shared" si="41"/>
        <v>0.36999999999534339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74587.19</v>
      </c>
      <c r="D1182" s="2">
        <f>BILANCA!E178</f>
        <v>60331.3</v>
      </c>
      <c r="E1182" s="2">
        <v>0</v>
      </c>
      <c r="F1182" s="2">
        <v>0</v>
      </c>
      <c r="G1182" s="3">
        <f t="shared" si="38"/>
        <v>33582.963879999996</v>
      </c>
      <c r="H1182" s="3">
        <f t="shared" si="41"/>
        <v>0.49000000000523869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51795.14</v>
      </c>
      <c r="E1183" s="2">
        <v>0</v>
      </c>
      <c r="F1183" s="2">
        <v>0</v>
      </c>
      <c r="G1183" s="3">
        <f t="shared" si="38"/>
        <v>17921.118439999998</v>
      </c>
      <c r="H1183" s="3">
        <f t="shared" si="41"/>
        <v>0.13999999999941792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7911.88</v>
      </c>
      <c r="D1184" s="2">
        <f>BILANCA!E180</f>
        <v>8536.16</v>
      </c>
      <c r="E1184" s="2">
        <v>0</v>
      </c>
      <c r="F1184" s="2">
        <v>0</v>
      </c>
      <c r="G1184" s="3">
        <f t="shared" si="38"/>
        <v>4347.2507999999998</v>
      </c>
      <c r="H1184" s="3">
        <f t="shared" si="41"/>
        <v>0.27999999999974534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66675.31</v>
      </c>
      <c r="D1200" s="2">
        <f>BILANCA!E196</f>
        <v>0</v>
      </c>
      <c r="E1200" s="2">
        <v>0</v>
      </c>
      <c r="F1200" s="2">
        <v>0</v>
      </c>
      <c r="G1200" s="3">
        <f t="shared" si="38"/>
        <v>12668.3089</v>
      </c>
      <c r="H1200" s="3">
        <f t="shared" si="41"/>
        <v>0.30999999999767169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79357.52</v>
      </c>
      <c r="E1251" s="2">
        <v>0</v>
      </c>
      <c r="F1251" s="2">
        <v>0</v>
      </c>
      <c r="G1251" s="3">
        <f>B1251/1000*C1251+B1251/500*D1251</f>
        <v>38250.324639999999</v>
      </c>
      <c r="H1251" s="3">
        <f>ABS(C1251-ROUND(C1251,0))+ABS(D1251-ROUND(D1251,0))</f>
        <v>0.47999999999592546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-43360.09</v>
      </c>
      <c r="D1255" s="2">
        <f>BILANCA!E251</f>
        <v>-68552.329999999987</v>
      </c>
      <c r="E1255" s="2">
        <v>0</v>
      </c>
      <c r="F1255" s="2">
        <v>0</v>
      </c>
      <c r="G1255" s="3">
        <f t="shared" si="38"/>
        <v>-44213.86374999999</v>
      </c>
      <c r="H1255" s="3">
        <f t="shared" si="41"/>
        <v>0.41999999998370185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33747.03</v>
      </c>
      <c r="D1256" s="2">
        <f>BILANCA!E252</f>
        <v>19939.88</v>
      </c>
      <c r="E1256" s="2">
        <v>0</v>
      </c>
      <c r="F1256" s="2">
        <v>0</v>
      </c>
      <c r="G1256" s="3">
        <f t="shared" si="38"/>
        <v>18112.190340000001</v>
      </c>
      <c r="H1256" s="3">
        <f t="shared" si="41"/>
        <v>0.14999999999781721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33747.03</v>
      </c>
      <c r="D1257" s="2">
        <f>BILANCA!E253</f>
        <v>19939.88</v>
      </c>
      <c r="E1257" s="2">
        <v>0</v>
      </c>
      <c r="F1257" s="2">
        <v>0</v>
      </c>
      <c r="G1257" s="3">
        <f t="shared" si="38"/>
        <v>18185.817130000003</v>
      </c>
      <c r="H1257" s="3">
        <f t="shared" si="41"/>
        <v>0.14999999999781721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-77107.12</v>
      </c>
      <c r="D1259" s="2">
        <f>BILANCA!E255</f>
        <v>-141434.4</v>
      </c>
      <c r="E1259" s="2">
        <v>0</v>
      </c>
      <c r="F1259" s="2">
        <v>0</v>
      </c>
      <c r="G1259" s="3">
        <f t="shared" si="38"/>
        <v>-89634.004079999999</v>
      </c>
      <c r="H1259" s="3">
        <f t="shared" si="41"/>
        <v>0.51999999998952262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77107.12</v>
      </c>
      <c r="D1264" s="2">
        <f>BILANCA!E260</f>
        <v>141434.4</v>
      </c>
      <c r="E1264" s="2">
        <v>0</v>
      </c>
      <c r="F1264" s="2">
        <v>0</v>
      </c>
      <c r="G1264" s="3">
        <f t="shared" si="38"/>
        <v>91433.883679999999</v>
      </c>
      <c r="H1264" s="3">
        <f t="shared" si="41"/>
        <v>0.51999999998952262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77107.12</v>
      </c>
      <c r="D1265" s="2">
        <f>BILANCA!E261</f>
        <v>141434.4</v>
      </c>
      <c r="E1265" s="2">
        <v>0</v>
      </c>
      <c r="F1265" s="2">
        <v>0</v>
      </c>
      <c r="G1265" s="3">
        <f t="shared" si="38"/>
        <v>91793.859599999996</v>
      </c>
      <c r="H1265" s="3">
        <f t="shared" si="41"/>
        <v>0.51999999998952262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52942.19</v>
      </c>
      <c r="E1278" s="2">
        <v>0</v>
      </c>
      <c r="F1278" s="2">
        <v>0</v>
      </c>
      <c r="G1278" s="3">
        <f t="shared" si="38"/>
        <v>28377.013840000003</v>
      </c>
      <c r="H1278" s="3">
        <f t="shared" si="41"/>
        <v>0.19000000000232831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52942.19</v>
      </c>
      <c r="E1281" s="2">
        <v>0</v>
      </c>
      <c r="F1281" s="2">
        <v>0</v>
      </c>
      <c r="G1281" s="3">
        <f t="shared" si="48"/>
        <v>28694.666980000002</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51723.21</v>
      </c>
      <c r="E1283" s="2">
        <v>0</v>
      </c>
      <c r="F1283" s="2">
        <v>0</v>
      </c>
      <c r="G1283" s="3">
        <f t="shared" si="48"/>
        <v>28240.872660000001</v>
      </c>
      <c r="H1283" s="3">
        <f t="shared" si="49"/>
        <v>0.20999999999912689</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1218.98</v>
      </c>
      <c r="E1289" s="2">
        <v>0</v>
      </c>
      <c r="F1289" s="2">
        <v>0</v>
      </c>
      <c r="G1289" s="3">
        <f t="shared" si="48"/>
        <v>680.19084000000009</v>
      </c>
      <c r="H1289" s="3">
        <f t="shared" si="49"/>
        <v>1.999999999998181E-2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1393.81</v>
      </c>
      <c r="D1301" s="2">
        <f>BILANCA!E297</f>
        <v>327028.05</v>
      </c>
      <c r="E1301" s="2">
        <v>0</v>
      </c>
      <c r="F1301" s="2">
        <v>0</v>
      </c>
      <c r="G1301" s="3">
        <f t="shared" si="38"/>
        <v>190735.92380999998</v>
      </c>
      <c r="H1301" s="3">
        <f t="shared" si="41"/>
        <v>0.23999999998841304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1393.81</v>
      </c>
      <c r="D1302" s="2">
        <f>BILANCA!E298</f>
        <v>327028.05</v>
      </c>
      <c r="E1302" s="2">
        <v>0</v>
      </c>
      <c r="F1302" s="2">
        <v>0</v>
      </c>
      <c r="G1302" s="3">
        <f t="shared" si="38"/>
        <v>191391.37371999997</v>
      </c>
      <c r="H1302" s="3">
        <f t="shared" si="41"/>
        <v>0.23999999998841304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52942.19</v>
      </c>
      <c r="E1306" s="2">
        <v>0</v>
      </c>
      <c r="F1306" s="2">
        <v>0</v>
      </c>
      <c r="G1306" s="3">
        <f t="shared" si="38"/>
        <v>31341.77648</v>
      </c>
      <c r="H1306" s="3">
        <f t="shared" si="41"/>
        <v>0.19000000000232831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134.53</v>
      </c>
      <c r="D1311" s="2">
        <f>BILANCA!E308</f>
        <v>908.89</v>
      </c>
      <c r="E1311" s="2">
        <v>0</v>
      </c>
      <c r="F1311" s="2">
        <v>0</v>
      </c>
      <c r="G1311" s="3">
        <f t="shared" si="52"/>
        <v>587.64530999999988</v>
      </c>
      <c r="H1311" s="3">
        <f t="shared" si="41"/>
        <v>0.58000000000001251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74587.19</v>
      </c>
      <c r="D1340" s="2">
        <f>BILANCA!E337</f>
        <v>60331.3</v>
      </c>
      <c r="E1340" s="2">
        <v>0</v>
      </c>
      <c r="F1340" s="2">
        <v>0</v>
      </c>
      <c r="G1340" s="3">
        <f t="shared" si="52"/>
        <v>64432.430700000004</v>
      </c>
      <c r="H1340" s="3">
        <f t="shared" si="41"/>
        <v>0.49000000000523869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79357.52</v>
      </c>
      <c r="E1382" s="2">
        <v>0</v>
      </c>
      <c r="F1382" s="2">
        <v>0</v>
      </c>
      <c r="G1382" s="3">
        <f t="shared" si="59"/>
        <v>59041.994880000006</v>
      </c>
      <c r="H1382" s="3">
        <f t="shared" si="60"/>
        <v>0.47999999999592546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98469.24</v>
      </c>
      <c r="D1387" s="2">
        <f>BILANCA!E384</f>
        <v>17120.13</v>
      </c>
      <c r="E1387" s="2">
        <v>0</v>
      </c>
      <c r="F1387" s="2">
        <v>0</v>
      </c>
      <c r="G1387" s="3">
        <f t="shared" si="59"/>
        <v>50031.481500000002</v>
      </c>
      <c r="H1387" s="3">
        <f t="shared" si="60"/>
        <v>0.37000000000625732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1393.81</v>
      </c>
      <c r="D1390" s="2">
        <f>BILANCA!E387</f>
        <v>1393.81</v>
      </c>
      <c r="E1390" s="2">
        <v>0</v>
      </c>
      <c r="F1390" s="2">
        <v>0</v>
      </c>
      <c r="G1390" s="3">
        <f t="shared" ref="G1390:G1399" si="61">B1390/1000*C1390+B1390/500*D1390</f>
        <v>1588.9433999999999</v>
      </c>
      <c r="H1390" s="3">
        <f t="shared" ref="H1390:H1399" si="62">ABS(C1390-ROUND(C1390,0))+ABS(D1390-ROUND(D1390,0))</f>
        <v>0.38000000000010914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325634.24</v>
      </c>
      <c r="E1399" s="2">
        <v>0</v>
      </c>
      <c r="F1399" s="2">
        <v>0</v>
      </c>
      <c r="G1399" s="3">
        <f t="shared" si="61"/>
        <v>253343.43872000001</v>
      </c>
      <c r="H1399" s="3">
        <f t="shared" si="62"/>
        <v>0.23999999999068677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737957.17</v>
      </c>
      <c r="D1431" s="2">
        <f>'RAS-funkcijski'!E35</f>
        <v>857732.98</v>
      </c>
      <c r="E1431" s="2">
        <v>0</v>
      </c>
      <c r="F1431" s="2">
        <v>0</v>
      </c>
      <c r="G1431" s="3">
        <f t="shared" si="52"/>
        <v>76056.117029999994</v>
      </c>
      <c r="H1431" s="3">
        <f t="shared" si="41"/>
        <v>0.19000000006053597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737957.17</v>
      </c>
      <c r="D1432" s="2">
        <f>'RAS-funkcijski'!E36</f>
        <v>857732.98</v>
      </c>
      <c r="E1432" s="2">
        <v>0</v>
      </c>
      <c r="F1432" s="2">
        <v>0</v>
      </c>
      <c r="G1432" s="3">
        <f t="shared" si="52"/>
        <v>78509.540160000004</v>
      </c>
      <c r="H1432" s="3">
        <f t="shared" si="41"/>
        <v>0.19000000006053597</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737957.17</v>
      </c>
      <c r="D1433" s="2">
        <f>'RAS-funkcijski'!E37</f>
        <v>857732.98</v>
      </c>
      <c r="E1433" s="2">
        <v>0</v>
      </c>
      <c r="F1433" s="2">
        <v>0</v>
      </c>
      <c r="G1433" s="3">
        <f t="shared" si="52"/>
        <v>80962.96329</v>
      </c>
      <c r="H1433" s="3">
        <f t="shared" si="41"/>
        <v>0.19000000006053597</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737957.17</v>
      </c>
      <c r="D1537" s="14">
        <f>'RAS-funkcijski'!E141</f>
        <v>857732.98</v>
      </c>
      <c r="E1537" s="14">
        <v>0</v>
      </c>
      <c r="F1537" s="14">
        <v>0</v>
      </c>
      <c r="G1537" s="15">
        <f t="shared" si="52"/>
        <v>336118.96880999999</v>
      </c>
      <c r="H1537" s="15">
        <f t="shared" si="63"/>
        <v>0.19000000006053597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74587.19</v>
      </c>
      <c r="D1582" s="7"/>
      <c r="E1582" s="7">
        <v>0</v>
      </c>
      <c r="F1582" s="7">
        <v>0</v>
      </c>
      <c r="G1582" s="8">
        <f t="shared" ref="G1582:G1686" si="70">B1582/1000*C1582</f>
        <v>74.587190000000007</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967600.89</v>
      </c>
      <c r="D1583" s="2">
        <v>0</v>
      </c>
      <c r="E1583" s="2">
        <v>0</v>
      </c>
      <c r="F1583" s="2">
        <v>0</v>
      </c>
      <c r="G1583" s="3">
        <f t="shared" si="70"/>
        <v>1935.2017800000001</v>
      </c>
      <c r="H1583" s="3">
        <f t="shared" si="71"/>
        <v>0.10999999998603016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99729.49</v>
      </c>
      <c r="D1584" s="2">
        <v>0</v>
      </c>
      <c r="E1584" s="2">
        <v>0</v>
      </c>
      <c r="F1584" s="2">
        <v>0</v>
      </c>
      <c r="G1584" s="3">
        <f t="shared" si="70"/>
        <v>299.18847</v>
      </c>
      <c r="H1584" s="3">
        <f t="shared" si="71"/>
        <v>0.49000000000523869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861685.28</v>
      </c>
      <c r="D1585" s="2">
        <v>0</v>
      </c>
      <c r="E1585" s="2">
        <v>0</v>
      </c>
      <c r="F1585" s="2">
        <v>0</v>
      </c>
      <c r="G1585" s="3">
        <f t="shared" si="70"/>
        <v>3446.7411200000001</v>
      </c>
      <c r="H1585" s="3">
        <f t="shared" si="71"/>
        <v>0.28000000002793968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721878.27</v>
      </c>
      <c r="D1586" s="2">
        <v>0</v>
      </c>
      <c r="E1586" s="2">
        <v>0</v>
      </c>
      <c r="F1586" s="2">
        <v>0</v>
      </c>
      <c r="G1586" s="3">
        <f t="shared" si="70"/>
        <v>3609.3913500000003</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139807.01</v>
      </c>
      <c r="D1587" s="2">
        <v>0</v>
      </c>
      <c r="E1587" s="2">
        <v>0</v>
      </c>
      <c r="F1587" s="2">
        <v>0</v>
      </c>
      <c r="G1587" s="3">
        <f t="shared" si="70"/>
        <v>838.84206000000006</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249.99</v>
      </c>
      <c r="D1594" s="2">
        <v>0</v>
      </c>
      <c r="E1594" s="2">
        <v>0</v>
      </c>
      <c r="F1594" s="2">
        <v>0</v>
      </c>
      <c r="G1594" s="3">
        <f t="shared" si="70"/>
        <v>3.24987</v>
      </c>
      <c r="H1594" s="3">
        <f t="shared" si="71"/>
        <v>9.9999999999909051E-3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5936.13</v>
      </c>
      <c r="D1601" s="2">
        <v>0</v>
      </c>
      <c r="E1601" s="2">
        <v>0</v>
      </c>
      <c r="F1601" s="2">
        <v>0</v>
      </c>
      <c r="G1601" s="3">
        <f>B1601/1000*C1601</f>
        <v>118.7226</v>
      </c>
      <c r="H1601" s="3">
        <f>ABS(C1601-ROUND(C1601,0))</f>
        <v>0.13000000000010914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902499.26</v>
      </c>
      <c r="D1602" s="2">
        <v>0</v>
      </c>
      <c r="E1602" s="2">
        <v>0</v>
      </c>
      <c r="F1602" s="2">
        <v>0</v>
      </c>
      <c r="G1602" s="3">
        <f t="shared" si="70"/>
        <v>18952.48446</v>
      </c>
      <c r="H1602" s="3">
        <f t="shared" si="71"/>
        <v>0.26000000000931323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87047.28</v>
      </c>
      <c r="D1603" s="2">
        <v>0</v>
      </c>
      <c r="E1603" s="2">
        <v>0</v>
      </c>
      <c r="F1603" s="2">
        <v>0</v>
      </c>
      <c r="G1603" s="3">
        <f t="shared" si="70"/>
        <v>1915.0401599999998</v>
      </c>
      <c r="H1603" s="3">
        <f t="shared" si="71"/>
        <v>0.27999999999883585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809265.86</v>
      </c>
      <c r="D1604" s="2">
        <v>0</v>
      </c>
      <c r="E1604" s="2">
        <v>0</v>
      </c>
      <c r="F1604" s="2">
        <v>0</v>
      </c>
      <c r="G1604" s="3">
        <f t="shared" si="70"/>
        <v>18613.11478</v>
      </c>
      <c r="H1604" s="3">
        <f t="shared" si="71"/>
        <v>0.14000000001396984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670083.13</v>
      </c>
      <c r="D1605" s="2">
        <v>0</v>
      </c>
      <c r="E1605" s="2">
        <v>0</v>
      </c>
      <c r="F1605" s="2">
        <v>0</v>
      </c>
      <c r="G1605" s="3">
        <f t="shared" si="70"/>
        <v>16081.99512</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139182.73000000001</v>
      </c>
      <c r="D1606" s="2">
        <v>0</v>
      </c>
      <c r="E1606" s="2">
        <v>0</v>
      </c>
      <c r="F1606" s="2">
        <v>0</v>
      </c>
      <c r="G1606" s="3">
        <f t="shared" si="70"/>
        <v>3479.5682500000003</v>
      </c>
      <c r="H1606" s="3">
        <f t="shared" si="71"/>
        <v>0.26999999998952262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249.99</v>
      </c>
      <c r="D1613" s="2">
        <v>0</v>
      </c>
      <c r="E1613" s="2">
        <v>0</v>
      </c>
      <c r="F1613" s="2">
        <v>0</v>
      </c>
      <c r="G1613" s="3">
        <f t="shared" si="70"/>
        <v>7.9996800000000006</v>
      </c>
      <c r="H1613" s="3">
        <f t="shared" si="71"/>
        <v>9.9999999999909051E-3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5936.13</v>
      </c>
      <c r="D1620" s="2">
        <v>0</v>
      </c>
      <c r="E1620" s="2">
        <v>0</v>
      </c>
      <c r="F1620" s="2">
        <v>0</v>
      </c>
      <c r="G1620" s="3">
        <f>B1620/1000*C1620</f>
        <v>231.50907000000001</v>
      </c>
      <c r="H1620" s="3">
        <f>ABS(C1620-ROUND(C1620,0))</f>
        <v>0.13000000000010914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139688.82000000007</v>
      </c>
      <c r="D1621" s="2">
        <v>0</v>
      </c>
      <c r="E1621" s="2">
        <v>0</v>
      </c>
      <c r="F1621" s="2">
        <v>0</v>
      </c>
      <c r="G1621" s="3">
        <f t="shared" si="70"/>
        <v>5587.5528000000031</v>
      </c>
      <c r="H1621" s="3">
        <f t="shared" si="71"/>
        <v>0.17999999993480742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139688.82</v>
      </c>
      <c r="D1681" s="2">
        <v>0</v>
      </c>
      <c r="E1681" s="2">
        <v>0</v>
      </c>
      <c r="F1681" s="2">
        <v>0</v>
      </c>
      <c r="G1681" s="3">
        <f t="shared" si="70"/>
        <v>13968.882000000001</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79357.52</v>
      </c>
      <c r="D1682" s="2">
        <v>0</v>
      </c>
      <c r="E1682" s="2">
        <v>0</v>
      </c>
      <c r="F1682" s="2">
        <v>0</v>
      </c>
      <c r="G1682" s="3">
        <f t="shared" si="70"/>
        <v>8015.1095200000009</v>
      </c>
      <c r="H1682" s="3">
        <f t="shared" si="71"/>
        <v>0.47999999999592546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60331.3</v>
      </c>
      <c r="D1683" s="2">
        <v>0</v>
      </c>
      <c r="E1683" s="2">
        <v>0</v>
      </c>
      <c r="F1683" s="2">
        <v>0</v>
      </c>
      <c r="G1683" s="3">
        <f t="shared" si="70"/>
        <v>6153.7925999999998</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47471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825485.5</v>
      </c>
      <c r="I17" s="275">
        <f>'PR-RAS'!E6</f>
        <v>810525.83000000007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737459.66999999993</v>
      </c>
      <c r="I18" s="275">
        <f>'PR-RAS'!E152</f>
        <v>857482.99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77107.119999999937</v>
      </c>
      <c r="I20" s="275">
        <f>'PR-RAS'!E650</f>
        <v>141434.39999999991</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31092.570000000007</v>
      </c>
      <c r="I22" s="275">
        <f>BILANCA!E7</f>
        <v>17285.410000000003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134.53</v>
      </c>
      <c r="I23" s="275">
        <f>BILANCA!E69</f>
        <v>53851.08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74587.19</v>
      </c>
      <c r="I24" s="275">
        <f>BILANCA!E177</f>
        <v>139688.82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-43360.09</v>
      </c>
      <c r="I25" s="275">
        <f>BILANCA!E251</f>
        <v>-68552.329999999987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737957.17</v>
      </c>
      <c r="I28" s="275">
        <f>'RAS-funkcijski'!E35</f>
        <v>857732.98</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737957.17</v>
      </c>
      <c r="I31" s="275">
        <f>'RAS-funkcijski'!E141</f>
        <v>857732.98</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74587.19</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139688.82000000007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139688.82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0"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825485.5</v>
      </c>
      <c r="E6" s="60">
        <f>E7+E43+E49+E82+E106+E125+E134+E140</f>
        <v>810525.83000000007</v>
      </c>
      <c r="F6" s="45">
        <f t="shared" ref="F6:F132" si="0">IF(D6&lt;&gt;0,IF(E6/D6&gt;=100,"&gt;&gt;100",E6/D6*100),"-")</f>
        <v>98.18777313471891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492362.75999999995</v>
      </c>
      <c r="E49" s="60">
        <f>E50+E53+E58+E61+E64+E68+E71+E74+E77</f>
        <v>409891.76</v>
      </c>
      <c r="F49" s="45">
        <f t="shared" si="0"/>
        <v>83.249951722587639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63173.54</v>
      </c>
      <c r="E53" s="60">
        <f t="shared" si="8"/>
        <v>83436.73</v>
      </c>
      <c r="F53" s="45">
        <f t="shared" si="0"/>
        <v>132.07543854594817</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63173.54</v>
      </c>
      <c r="E56" s="194">
        <v>83436.73</v>
      </c>
      <c r="F56" s="45">
        <f t="shared" si="0"/>
        <v>132.07543854594817</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429189.22</v>
      </c>
      <c r="E74" s="60">
        <f t="shared" si="13"/>
        <v>326455.03000000003</v>
      </c>
      <c r="F74" s="45">
        <f t="shared" si="0"/>
        <v>76.063194224682533</v>
      </c>
    </row>
    <row r="75" spans="1:6" ht="12.75" customHeight="1" x14ac:dyDescent="0.2">
      <c r="A75" s="63" t="s">
        <v>153</v>
      </c>
      <c r="B75" s="65" t="s">
        <v>154</v>
      </c>
      <c r="C75" s="247" t="s">
        <v>153</v>
      </c>
      <c r="D75" s="194">
        <v>429189.22</v>
      </c>
      <c r="E75" s="194">
        <v>326455.03000000003</v>
      </c>
      <c r="F75" s="45">
        <f t="shared" si="0"/>
        <v>76.063194224682533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0.25</v>
      </c>
      <c r="E82" s="60">
        <f t="shared" si="15"/>
        <v>0.13</v>
      </c>
      <c r="F82" s="45">
        <f t="shared" si="0"/>
        <v>52</v>
      </c>
    </row>
    <row r="83" spans="1:6" ht="12.75" customHeight="1" x14ac:dyDescent="0.2">
      <c r="A83" s="63">
        <v>641</v>
      </c>
      <c r="B83" s="64" t="s">
        <v>169</v>
      </c>
      <c r="C83" s="247" t="s">
        <v>170</v>
      </c>
      <c r="D83" s="60">
        <f t="shared" ref="D83:E83" si="16">SUM(D84:D90)</f>
        <v>0.25</v>
      </c>
      <c r="E83" s="60">
        <f t="shared" si="16"/>
        <v>0.13</v>
      </c>
      <c r="F83" s="45">
        <f t="shared" si="0"/>
        <v>52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0.25</v>
      </c>
      <c r="E85" s="194">
        <v>0.13</v>
      </c>
      <c r="F85" s="45">
        <f t="shared" si="0"/>
        <v>52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1146.67</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1146.67</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1146.67</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331975.82</v>
      </c>
      <c r="E134" s="60">
        <f t="shared" si="25"/>
        <v>400633.94</v>
      </c>
      <c r="F134" s="45">
        <f t="shared" ref="F134:F229" si="26">IF(D134&lt;&gt;0,IF(E134/D134&gt;=100,"&gt;&gt;100",E134/D134*100),"-")</f>
        <v>120.68166289942441</v>
      </c>
    </row>
    <row r="135" spans="1:6" ht="24" x14ac:dyDescent="0.2">
      <c r="A135" s="63">
        <v>671</v>
      </c>
      <c r="B135" s="182" t="s">
        <v>273</v>
      </c>
      <c r="C135" s="247" t="s">
        <v>274</v>
      </c>
      <c r="D135" s="60">
        <f t="shared" ref="D135:E135" si="27">SUM(D136:D138)</f>
        <v>331975.82</v>
      </c>
      <c r="E135" s="60">
        <f t="shared" si="27"/>
        <v>400633.94</v>
      </c>
      <c r="F135" s="45">
        <f t="shared" si="26"/>
        <v>120.68166289942441</v>
      </c>
    </row>
    <row r="136" spans="1:6" ht="12.75" customHeight="1" x14ac:dyDescent="0.2">
      <c r="A136" s="63">
        <v>6711</v>
      </c>
      <c r="B136" s="65" t="s">
        <v>275</v>
      </c>
      <c r="C136" s="247" t="s">
        <v>276</v>
      </c>
      <c r="D136" s="194">
        <v>331430.07</v>
      </c>
      <c r="E136" s="194">
        <v>400383.95</v>
      </c>
      <c r="F136" s="45">
        <f t="shared" si="26"/>
        <v>120.80495592931564</v>
      </c>
    </row>
    <row r="137" spans="1:6" ht="24" x14ac:dyDescent="0.2">
      <c r="A137" s="63">
        <v>6712</v>
      </c>
      <c r="B137" s="182" t="s">
        <v>277</v>
      </c>
      <c r="C137" s="247" t="s">
        <v>278</v>
      </c>
      <c r="D137" s="194">
        <v>545.75</v>
      </c>
      <c r="E137" s="194">
        <v>249.99</v>
      </c>
      <c r="F137" s="45">
        <f t="shared" si="26"/>
        <v>45.80668804397618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737459.66999999993</v>
      </c>
      <c r="E152" s="60">
        <f>E153+E164+E202+E221+E230+E262+E273</f>
        <v>857482.99</v>
      </c>
      <c r="F152" s="45">
        <f t="shared" si="26"/>
        <v>116.27523848185488</v>
      </c>
    </row>
    <row r="153" spans="1:6" ht="12.75" customHeight="1" x14ac:dyDescent="0.2">
      <c r="A153" s="63">
        <v>31</v>
      </c>
      <c r="B153" s="64" t="s">
        <v>308</v>
      </c>
      <c r="C153" s="247" t="s">
        <v>309</v>
      </c>
      <c r="D153" s="60">
        <f t="shared" ref="D153:E153" si="30">D154+D159+D160</f>
        <v>547085.5</v>
      </c>
      <c r="E153" s="60">
        <f t="shared" si="30"/>
        <v>717717.5</v>
      </c>
      <c r="F153" s="45">
        <f t="shared" si="26"/>
        <v>131.18927480256741</v>
      </c>
    </row>
    <row r="154" spans="1:6" ht="12.75" customHeight="1" x14ac:dyDescent="0.2">
      <c r="A154" s="63">
        <v>311</v>
      </c>
      <c r="B154" s="64" t="s">
        <v>310</v>
      </c>
      <c r="C154" s="247" t="s">
        <v>311</v>
      </c>
      <c r="D154" s="60">
        <f t="shared" ref="D154:E154" si="31">SUM(D155:D158)</f>
        <v>451660.57</v>
      </c>
      <c r="E154" s="60">
        <f t="shared" si="31"/>
        <v>570431.68000000005</v>
      </c>
      <c r="F154" s="45">
        <f t="shared" si="26"/>
        <v>126.29654167066211</v>
      </c>
    </row>
    <row r="155" spans="1:6" ht="12.75" customHeight="1" x14ac:dyDescent="0.2">
      <c r="A155" s="63">
        <v>3111</v>
      </c>
      <c r="B155" s="64" t="s">
        <v>312</v>
      </c>
      <c r="C155" s="247" t="s">
        <v>313</v>
      </c>
      <c r="D155" s="194">
        <v>451660.57</v>
      </c>
      <c r="E155" s="194">
        <v>570431.68000000005</v>
      </c>
      <c r="F155" s="45">
        <f t="shared" si="26"/>
        <v>126.29654167066211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36775.800000000003</v>
      </c>
      <c r="E159" s="194">
        <v>75691.72</v>
      </c>
      <c r="F159" s="45">
        <f t="shared" si="26"/>
        <v>205.81937034680413</v>
      </c>
    </row>
    <row r="160" spans="1:6" ht="12.75" customHeight="1" x14ac:dyDescent="0.2">
      <c r="A160" s="63">
        <v>313</v>
      </c>
      <c r="B160" s="65" t="s">
        <v>322</v>
      </c>
      <c r="C160" s="247" t="s">
        <v>323</v>
      </c>
      <c r="D160" s="60">
        <f t="shared" ref="D160:E160" si="32">SUM(D161:D163)</f>
        <v>58649.13</v>
      </c>
      <c r="E160" s="60">
        <f t="shared" si="32"/>
        <v>71594.100000000006</v>
      </c>
      <c r="F160" s="45">
        <f t="shared" si="26"/>
        <v>122.07188751137485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58649.13</v>
      </c>
      <c r="E162" s="194">
        <v>71594.100000000006</v>
      </c>
      <c r="F162" s="45">
        <f t="shared" si="26"/>
        <v>122.07188751137485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190374.16999999998</v>
      </c>
      <c r="E164" s="60">
        <f>E165+E170+E178+E188+E189+E194</f>
        <v>139765.49</v>
      </c>
      <c r="F164" s="45">
        <f t="shared" si="26"/>
        <v>73.416204519762317</v>
      </c>
    </row>
    <row r="165" spans="1:6" ht="12.75" customHeight="1" x14ac:dyDescent="0.2">
      <c r="A165" s="63">
        <v>321</v>
      </c>
      <c r="B165" s="64" t="s">
        <v>332</v>
      </c>
      <c r="C165" s="247" t="s">
        <v>333</v>
      </c>
      <c r="D165" s="60">
        <f t="shared" ref="D165:E165" si="33">SUM(D166:D169)</f>
        <v>34903.919999999998</v>
      </c>
      <c r="E165" s="60">
        <f t="shared" si="33"/>
        <v>34279.620000000003</v>
      </c>
      <c r="F165" s="45">
        <f t="shared" si="26"/>
        <v>98.211375685023356</v>
      </c>
    </row>
    <row r="166" spans="1:6" ht="12.75" customHeight="1" x14ac:dyDescent="0.2">
      <c r="A166" s="63">
        <v>3211</v>
      </c>
      <c r="B166" s="64" t="s">
        <v>334</v>
      </c>
      <c r="C166" s="247" t="s">
        <v>335</v>
      </c>
      <c r="D166" s="194">
        <v>21295.33</v>
      </c>
      <c r="E166" s="194">
        <v>19926.68</v>
      </c>
      <c r="F166" s="45">
        <f t="shared" si="26"/>
        <v>93.573004034217817</v>
      </c>
    </row>
    <row r="167" spans="1:6" ht="12.75" customHeight="1" x14ac:dyDescent="0.2">
      <c r="A167" s="63">
        <v>3212</v>
      </c>
      <c r="B167" s="64" t="s">
        <v>336</v>
      </c>
      <c r="C167" s="247" t="s">
        <v>337</v>
      </c>
      <c r="D167" s="194">
        <v>12912.34</v>
      </c>
      <c r="E167" s="194">
        <v>13981.44</v>
      </c>
      <c r="F167" s="45">
        <f t="shared" si="26"/>
        <v>108.27967665039799</v>
      </c>
    </row>
    <row r="168" spans="1:6" ht="12.75" customHeight="1" x14ac:dyDescent="0.2">
      <c r="A168" s="63">
        <v>3213</v>
      </c>
      <c r="B168" s="64" t="s">
        <v>338</v>
      </c>
      <c r="C168" s="247" t="s">
        <v>339</v>
      </c>
      <c r="D168" s="194">
        <v>696.25</v>
      </c>
      <c r="E168" s="194">
        <v>371.5</v>
      </c>
      <c r="F168" s="45">
        <f t="shared" si="26"/>
        <v>53.357271095152605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15200.519999999997</v>
      </c>
      <c r="E170" s="60">
        <f t="shared" si="34"/>
        <v>18082.350000000002</v>
      </c>
      <c r="F170" s="45">
        <f t="shared" si="26"/>
        <v>118.95875930560274</v>
      </c>
    </row>
    <row r="171" spans="1:6" ht="12.75" customHeight="1" x14ac:dyDescent="0.2">
      <c r="A171" s="63">
        <v>3221</v>
      </c>
      <c r="B171" s="64" t="s">
        <v>344</v>
      </c>
      <c r="C171" s="247" t="s">
        <v>345</v>
      </c>
      <c r="D171" s="194">
        <v>6837.65</v>
      </c>
      <c r="E171" s="194">
        <v>9480.7900000000009</v>
      </c>
      <c r="F171" s="45">
        <f t="shared" si="26"/>
        <v>138.65567848602959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7115.61</v>
      </c>
      <c r="E173" s="194">
        <v>6625.88</v>
      </c>
      <c r="F173" s="45">
        <f t="shared" si="26"/>
        <v>93.11752611511875</v>
      </c>
    </row>
    <row r="174" spans="1:6" ht="12.75" customHeight="1" x14ac:dyDescent="0.2">
      <c r="A174" s="63">
        <v>3224</v>
      </c>
      <c r="B174" s="65" t="s">
        <v>350</v>
      </c>
      <c r="C174" s="247" t="s">
        <v>351</v>
      </c>
      <c r="D174" s="194">
        <v>68.64</v>
      </c>
      <c r="E174" s="194">
        <v>109.79</v>
      </c>
      <c r="F174" s="45">
        <f t="shared" si="26"/>
        <v>159.9504662004662</v>
      </c>
    </row>
    <row r="175" spans="1:6" ht="12.75" customHeight="1" x14ac:dyDescent="0.2">
      <c r="A175" s="63">
        <v>3225</v>
      </c>
      <c r="B175" s="65" t="s">
        <v>352</v>
      </c>
      <c r="C175" s="247" t="s">
        <v>353</v>
      </c>
      <c r="D175" s="194">
        <v>1178.6199999999999</v>
      </c>
      <c r="E175" s="194">
        <v>1865.89</v>
      </c>
      <c r="F175" s="45">
        <f t="shared" si="26"/>
        <v>158.31141504471333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120164.87999999999</v>
      </c>
      <c r="E178" s="60">
        <f t="shared" si="35"/>
        <v>66883.28</v>
      </c>
      <c r="F178" s="45">
        <f t="shared" si="26"/>
        <v>55.659590389471539</v>
      </c>
    </row>
    <row r="179" spans="1:6" ht="12.75" customHeight="1" x14ac:dyDescent="0.2">
      <c r="A179" s="63">
        <v>3231</v>
      </c>
      <c r="B179" s="65" t="s">
        <v>360</v>
      </c>
      <c r="C179" s="247" t="s">
        <v>361</v>
      </c>
      <c r="D179" s="194">
        <v>6168.95</v>
      </c>
      <c r="E179" s="194">
        <v>5641.35</v>
      </c>
      <c r="F179" s="45">
        <f t="shared" si="26"/>
        <v>91.447491064119518</v>
      </c>
    </row>
    <row r="180" spans="1:6" ht="12.75" customHeight="1" x14ac:dyDescent="0.2">
      <c r="A180" s="63">
        <v>3232</v>
      </c>
      <c r="B180" s="65" t="s">
        <v>362</v>
      </c>
      <c r="C180" s="247" t="s">
        <v>363</v>
      </c>
      <c r="D180" s="194">
        <v>7457.38</v>
      </c>
      <c r="E180" s="194">
        <v>2723.38</v>
      </c>
      <c r="F180" s="45">
        <f t="shared" si="26"/>
        <v>36.519260115482922</v>
      </c>
    </row>
    <row r="181" spans="1:6" ht="12.75" customHeight="1" x14ac:dyDescent="0.2">
      <c r="A181" s="63">
        <v>3233</v>
      </c>
      <c r="B181" s="65" t="s">
        <v>364</v>
      </c>
      <c r="C181" s="247" t="s">
        <v>365</v>
      </c>
      <c r="D181" s="194">
        <v>15163.96</v>
      </c>
      <c r="E181" s="194">
        <v>7644.73</v>
      </c>
      <c r="F181" s="45">
        <f t="shared" si="26"/>
        <v>50.413810112925653</v>
      </c>
    </row>
    <row r="182" spans="1:6" ht="12.75" customHeight="1" x14ac:dyDescent="0.2">
      <c r="A182" s="63">
        <v>3234</v>
      </c>
      <c r="B182" s="65" t="s">
        <v>366</v>
      </c>
      <c r="C182" s="247" t="s">
        <v>367</v>
      </c>
      <c r="D182" s="194">
        <v>3665.38</v>
      </c>
      <c r="E182" s="194">
        <v>4059.4</v>
      </c>
      <c r="F182" s="45">
        <f t="shared" si="26"/>
        <v>110.74977219278766</v>
      </c>
    </row>
    <row r="183" spans="1:6" ht="12.75" customHeight="1" x14ac:dyDescent="0.2">
      <c r="A183" s="63">
        <v>3235</v>
      </c>
      <c r="B183" s="64" t="s">
        <v>368</v>
      </c>
      <c r="C183" s="247" t="s">
        <v>369</v>
      </c>
      <c r="D183" s="194">
        <v>5001.1099999999997</v>
      </c>
      <c r="E183" s="194">
        <v>6574.78</v>
      </c>
      <c r="F183" s="45">
        <f t="shared" si="26"/>
        <v>131.46641445599076</v>
      </c>
    </row>
    <row r="184" spans="1:6" ht="12.75" customHeight="1" x14ac:dyDescent="0.2">
      <c r="A184" s="63">
        <v>3236</v>
      </c>
      <c r="B184" s="64" t="s">
        <v>370</v>
      </c>
      <c r="C184" s="247" t="s">
        <v>371</v>
      </c>
      <c r="D184" s="194">
        <v>6452.2</v>
      </c>
      <c r="E184" s="194">
        <v>6544.95</v>
      </c>
      <c r="F184" s="45">
        <f t="shared" si="26"/>
        <v>101.43749418802889</v>
      </c>
    </row>
    <row r="185" spans="1:6" ht="12.75" customHeight="1" x14ac:dyDescent="0.2">
      <c r="A185" s="63">
        <v>3237</v>
      </c>
      <c r="B185" s="64" t="s">
        <v>372</v>
      </c>
      <c r="C185" s="247" t="s">
        <v>373</v>
      </c>
      <c r="D185" s="194">
        <v>62548.06</v>
      </c>
      <c r="E185" s="194">
        <v>19189.78</v>
      </c>
      <c r="F185" s="45">
        <f t="shared" si="26"/>
        <v>30.680056263935285</v>
      </c>
    </row>
    <row r="186" spans="1:6" ht="12.75" customHeight="1" x14ac:dyDescent="0.2">
      <c r="A186" s="63">
        <v>3238</v>
      </c>
      <c r="B186" s="64" t="s">
        <v>374</v>
      </c>
      <c r="C186" s="247" t="s">
        <v>375</v>
      </c>
      <c r="D186" s="194">
        <v>3600</v>
      </c>
      <c r="E186" s="194">
        <v>3600</v>
      </c>
      <c r="F186" s="45">
        <f t="shared" si="26"/>
        <v>100</v>
      </c>
    </row>
    <row r="187" spans="1:6" ht="12.75" customHeight="1" x14ac:dyDescent="0.2">
      <c r="A187" s="63">
        <v>3239</v>
      </c>
      <c r="B187" s="64" t="s">
        <v>376</v>
      </c>
      <c r="C187" s="247" t="s">
        <v>377</v>
      </c>
      <c r="D187" s="194">
        <v>10107.84</v>
      </c>
      <c r="E187" s="194">
        <v>10904.91</v>
      </c>
      <c r="F187" s="45">
        <f t="shared" si="26"/>
        <v>107.88566103143697</v>
      </c>
    </row>
    <row r="188" spans="1:6" ht="12.75" customHeight="1" x14ac:dyDescent="0.2">
      <c r="A188" s="63">
        <v>324</v>
      </c>
      <c r="B188" s="64" t="s">
        <v>378</v>
      </c>
      <c r="C188" s="247" t="s">
        <v>379</v>
      </c>
      <c r="D188" s="194">
        <v>7277.15</v>
      </c>
      <c r="E188" s="194">
        <v>5940.95</v>
      </c>
      <c r="F188" s="45">
        <f t="shared" si="26"/>
        <v>81.63841613818596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12827.7</v>
      </c>
      <c r="E194" s="60">
        <f t="shared" si="36"/>
        <v>14579.289999999999</v>
      </c>
      <c r="F194" s="45">
        <f t="shared" si="26"/>
        <v>113.65474714874838</v>
      </c>
    </row>
    <row r="195" spans="1:6" ht="12.75" customHeight="1" x14ac:dyDescent="0.2">
      <c r="A195" s="63">
        <v>3291</v>
      </c>
      <c r="B195" s="183" t="s">
        <v>392</v>
      </c>
      <c r="C195" s="247" t="s">
        <v>393</v>
      </c>
      <c r="D195" s="194">
        <v>4169.7299999999996</v>
      </c>
      <c r="E195" s="194">
        <v>2959.79</v>
      </c>
      <c r="F195" s="45">
        <f t="shared" si="26"/>
        <v>70.982773464948579</v>
      </c>
    </row>
    <row r="196" spans="1:6" ht="12.75" customHeight="1" x14ac:dyDescent="0.2">
      <c r="A196" s="63">
        <v>3292</v>
      </c>
      <c r="B196" s="64" t="s">
        <v>394</v>
      </c>
      <c r="C196" s="247" t="s">
        <v>395</v>
      </c>
      <c r="D196" s="194">
        <v>2888.71</v>
      </c>
      <c r="E196" s="194">
        <v>2873.33</v>
      </c>
      <c r="F196" s="45">
        <f t="shared" si="26"/>
        <v>99.467582415680354</v>
      </c>
    </row>
    <row r="197" spans="1:6" ht="12.75" customHeight="1" x14ac:dyDescent="0.2">
      <c r="A197" s="63">
        <v>3293</v>
      </c>
      <c r="B197" s="64" t="s">
        <v>396</v>
      </c>
      <c r="C197" s="247" t="s">
        <v>397</v>
      </c>
      <c r="D197" s="194">
        <v>4494.1400000000003</v>
      </c>
      <c r="E197" s="194">
        <v>4576.8</v>
      </c>
      <c r="F197" s="45">
        <f t="shared" si="26"/>
        <v>101.83928404544585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670.25</v>
      </c>
      <c r="E199" s="194">
        <v>101.63</v>
      </c>
      <c r="F199" s="45">
        <f t="shared" si="26"/>
        <v>15.162998881014547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604.87</v>
      </c>
      <c r="E201" s="194">
        <v>4067.74</v>
      </c>
      <c r="F201" s="45">
        <f t="shared" si="26"/>
        <v>672.49822275860924</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737459.66999999993</v>
      </c>
      <c r="E299" s="60">
        <f>E152-E297+E298</f>
        <v>857482.99</v>
      </c>
      <c r="F299" s="45">
        <f t="shared" si="68"/>
        <v>116.27523848185488</v>
      </c>
    </row>
    <row r="300" spans="1:6" ht="12.75" customHeight="1" x14ac:dyDescent="0.2">
      <c r="A300" s="63" t="s">
        <v>582</v>
      </c>
      <c r="B300" s="64" t="s">
        <v>593</v>
      </c>
      <c r="C300" s="247" t="s">
        <v>594</v>
      </c>
      <c r="D300" s="60">
        <f>IF(D6&gt;=D299,D6-D299,0)</f>
        <v>88025.830000000075</v>
      </c>
      <c r="E300" s="60">
        <f>IF(E6&gt;=E299,E6-E299,0)</f>
        <v>0</v>
      </c>
      <c r="F300" s="45">
        <f t="shared" si="68"/>
        <v>0</v>
      </c>
    </row>
    <row r="301" spans="1:6" ht="12.75" customHeight="1" x14ac:dyDescent="0.2">
      <c r="A301" s="63" t="s">
        <v>582</v>
      </c>
      <c r="B301" s="64" t="s">
        <v>595</v>
      </c>
      <c r="C301" s="247" t="s">
        <v>596</v>
      </c>
      <c r="D301" s="60">
        <f>IF(D299&gt;=D6,D299-D6,0)</f>
        <v>0</v>
      </c>
      <c r="E301" s="60">
        <f>IF(E299&gt;=E6,E299-E6,0)</f>
        <v>46957.159999999916</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164635.45000000001</v>
      </c>
      <c r="E303" s="194">
        <v>94227.25</v>
      </c>
      <c r="F303" s="45">
        <f t="shared" si="68"/>
        <v>57.233876422119287</v>
      </c>
    </row>
    <row r="304" spans="1:6" ht="12.75" customHeight="1" x14ac:dyDescent="0.2">
      <c r="A304" s="63">
        <v>96</v>
      </c>
      <c r="B304" s="220" t="s">
        <v>601</v>
      </c>
      <c r="C304" s="247" t="s">
        <v>602</v>
      </c>
      <c r="D304" s="194">
        <v>0</v>
      </c>
      <c r="E304" s="194">
        <v>52942.19</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497.5</v>
      </c>
      <c r="E360" s="60">
        <f t="shared" si="86"/>
        <v>249.99</v>
      </c>
      <c r="F360" s="45">
        <f t="shared" si="72"/>
        <v>50.249246231155773</v>
      </c>
    </row>
    <row r="361" spans="1:6" ht="12.75" customHeight="1" x14ac:dyDescent="0.2">
      <c r="A361" s="63">
        <v>41</v>
      </c>
      <c r="B361" s="64" t="s">
        <v>714</v>
      </c>
      <c r="C361" s="247" t="s">
        <v>715</v>
      </c>
      <c r="D361" s="60">
        <f t="shared" ref="D361:E361" si="87">D362+D366</f>
        <v>497.5</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497.5</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497.5</v>
      </c>
      <c r="E369" s="194"/>
      <c r="F369" s="45">
        <f t="shared" si="72"/>
        <v>0</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249.99</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249.99</v>
      </c>
      <c r="F379" s="45" t="str">
        <f t="shared" si="72"/>
        <v>-</v>
      </c>
    </row>
    <row r="380" spans="1:6" ht="12.75" customHeight="1" x14ac:dyDescent="0.2">
      <c r="A380" s="63">
        <v>4221</v>
      </c>
      <c r="B380" s="64" t="s">
        <v>648</v>
      </c>
      <c r="C380" s="247" t="s">
        <v>740</v>
      </c>
      <c r="D380" s="194">
        <v>0</v>
      </c>
      <c r="E380" s="194">
        <v>249.99</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497.5</v>
      </c>
      <c r="E418" s="60">
        <f t="shared" si="102"/>
        <v>249.99</v>
      </c>
      <c r="F418" s="45">
        <f t="shared" si="72"/>
        <v>50.249246231155773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825485.5</v>
      </c>
      <c r="E422" s="60">
        <f>E6+E308</f>
        <v>810525.83000000007</v>
      </c>
      <c r="F422" s="45">
        <f t="shared" si="72"/>
        <v>98.18777313471891</v>
      </c>
    </row>
    <row r="423" spans="1:6" ht="12.75" customHeight="1" x14ac:dyDescent="0.2">
      <c r="A423" s="63" t="s">
        <v>582</v>
      </c>
      <c r="B423" s="64" t="s">
        <v>805</v>
      </c>
      <c r="C423" s="247" t="s">
        <v>806</v>
      </c>
      <c r="D423" s="60">
        <f t="shared" ref="D423:E423" si="103">D299+D360</f>
        <v>737957.16999999993</v>
      </c>
      <c r="E423" s="60">
        <f t="shared" si="103"/>
        <v>857732.98</v>
      </c>
      <c r="F423" s="45">
        <f t="shared" si="72"/>
        <v>116.23072650679715</v>
      </c>
    </row>
    <row r="424" spans="1:6" ht="12.75" customHeight="1" x14ac:dyDescent="0.2">
      <c r="A424" s="63" t="s">
        <v>582</v>
      </c>
      <c r="B424" s="64" t="s">
        <v>807</v>
      </c>
      <c r="C424" s="247" t="s">
        <v>808</v>
      </c>
      <c r="D424" s="60">
        <f t="shared" ref="D424:E424" si="104">IF(D422&gt;=D423,D422-D423,0)</f>
        <v>87528.330000000075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47207.149999999907</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164635.45000000001</v>
      </c>
      <c r="E427" s="60">
        <f t="shared" si="107"/>
        <v>94227.25</v>
      </c>
      <c r="F427" s="45">
        <f t="shared" si="72"/>
        <v>57.233876422119287</v>
      </c>
    </row>
    <row r="428" spans="1:6" ht="24" x14ac:dyDescent="0.2">
      <c r="A428" s="249" t="s">
        <v>816</v>
      </c>
      <c r="B428" s="243" t="s">
        <v>817</v>
      </c>
      <c r="C428" s="250" t="s">
        <v>818</v>
      </c>
      <c r="D428" s="81">
        <f t="shared" ref="D428:E428" si="108">D304+D421</f>
        <v>0</v>
      </c>
      <c r="E428" s="81">
        <f t="shared" si="108"/>
        <v>52942.19</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825485.5</v>
      </c>
      <c r="E643" s="60">
        <f>E422+E430</f>
        <v>810525.83000000007</v>
      </c>
      <c r="F643" s="45">
        <f t="shared" si="109"/>
        <v>98.18777313471891</v>
      </c>
    </row>
    <row r="644" spans="1:6" ht="12.75" customHeight="1" x14ac:dyDescent="0.2">
      <c r="A644" s="63" t="s">
        <v>582</v>
      </c>
      <c r="B644" s="64" t="s">
        <v>1238</v>
      </c>
      <c r="C644" s="247" t="s">
        <v>1239</v>
      </c>
      <c r="D644" s="60">
        <f>D423+D535</f>
        <v>737957.16999999993</v>
      </c>
      <c r="E644" s="60">
        <f>E423+E535</f>
        <v>857732.98</v>
      </c>
      <c r="F644" s="45">
        <f t="shared" si="109"/>
        <v>116.23072650679715</v>
      </c>
    </row>
    <row r="645" spans="1:6" ht="12.75" customHeight="1" x14ac:dyDescent="0.2">
      <c r="A645" s="63" t="s">
        <v>582</v>
      </c>
      <c r="B645" s="64" t="s">
        <v>1240</v>
      </c>
      <c r="C645" s="247" t="s">
        <v>1241</v>
      </c>
      <c r="D645" s="60">
        <f t="shared" ref="D645:E645" si="163">IF(D643&gt;=D644,D643-D644,0)</f>
        <v>87528.330000000075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47207.149999999907</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164635.45000000001</v>
      </c>
      <c r="E648" s="60">
        <f>IF(E427-E426+E642-E641&gt;=0,E427-E426+E642-E641,0)</f>
        <v>94227.25</v>
      </c>
      <c r="F648" s="45">
        <f t="shared" si="109"/>
        <v>57.233876422119287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77107.119999999937</v>
      </c>
      <c r="E650" s="60">
        <f t="shared" si="166"/>
        <v>141434.39999999991</v>
      </c>
      <c r="F650" s="45">
        <f t="shared" si="109"/>
        <v>183.42586261813437</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19</v>
      </c>
      <c r="E658" s="253">
        <v>18</v>
      </c>
      <c r="F658" s="45">
        <f t="shared" si="167"/>
        <v>94.73684210526315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18</v>
      </c>
      <c r="E660" s="253">
        <v>17</v>
      </c>
      <c r="F660" s="45">
        <f t="shared" si="167"/>
        <v>94.444444444444443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429189.22</v>
      </c>
      <c r="E702" s="192">
        <v>320275.32</v>
      </c>
      <c r="F702" s="71">
        <f t="shared" si="167"/>
        <v>74.623337464067717</v>
      </c>
    </row>
    <row r="703" spans="1:6" ht="12.75" customHeight="1" x14ac:dyDescent="0.2">
      <c r="A703" s="70">
        <v>63812</v>
      </c>
      <c r="B703" s="182" t="s">
        <v>1341</v>
      </c>
      <c r="C703" s="278" t="s">
        <v>1342</v>
      </c>
      <c r="D703" s="192">
        <v>0</v>
      </c>
      <c r="E703" s="192">
        <v>6179.71</v>
      </c>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1146.67</v>
      </c>
      <c r="E726" s="192">
        <v>0</v>
      </c>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31986.53</v>
      </c>
      <c r="F732" s="71" t="str">
        <f t="shared" si="167"/>
        <v>-</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12912.34</v>
      </c>
      <c r="E734" s="192">
        <v>13981.44</v>
      </c>
      <c r="F734" s="71">
        <f t="shared" si="167"/>
        <v>108.27967665039799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6439.67</v>
      </c>
      <c r="E736" s="194">
        <v>6544.95</v>
      </c>
      <c r="F736" s="45">
        <f t="shared" si="167"/>
        <v>101.6348663829047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4169.7299999999996</v>
      </c>
      <c r="E741" s="192">
        <v>2959.79</v>
      </c>
      <c r="F741" s="71">
        <f t="shared" ref="F741:F1006" si="169">IF(D741&lt;&gt;0,IF(E741/D741&gt;=100,"&gt;&gt;100",E741/D741*100),"-")</f>
        <v>70.982773464948579</v>
      </c>
    </row>
    <row r="742" spans="1:6" ht="12.75" customHeight="1" x14ac:dyDescent="0.2">
      <c r="A742" s="70" t="s">
        <v>1414</v>
      </c>
      <c r="B742" s="65" t="s">
        <v>1415</v>
      </c>
      <c r="C742" s="278" t="s">
        <v>1414</v>
      </c>
      <c r="D742" s="192">
        <v>1388.52</v>
      </c>
      <c r="E742" s="192">
        <v>1337.59</v>
      </c>
      <c r="F742" s="71">
        <f t="shared" si="169"/>
        <v>96.332065796675593</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5" zoomScaleNormal="100" workbookViewId="0">
      <selection activeCell="E389" sqref="E3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31227.100000000006</v>
      </c>
      <c r="E6" s="180">
        <f t="shared" si="0"/>
        <v>71136.490000000005</v>
      </c>
      <c r="F6" s="181">
        <f t="shared" ref="F6:F298" si="1">IF(D6&gt;0,IF(E6/D6&gt;=100,"&gt;&gt;100",E6/D6*100),"-")</f>
        <v>227.80370255323101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31092.570000000007</v>
      </c>
      <c r="E7" s="79">
        <f t="shared" si="2"/>
        <v>17285.410000000003</v>
      </c>
      <c r="F7" s="71">
        <f t="shared" si="1"/>
        <v>55.593378096439118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5251.76</v>
      </c>
      <c r="E8" s="79">
        <f>E9+E10-E11</f>
        <v>3076.4300000000003</v>
      </c>
      <c r="F8" s="71">
        <f t="shared" si="1"/>
        <v>58.57902874464942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15492.36</v>
      </c>
      <c r="E10" s="192">
        <v>15492.36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10240.6</v>
      </c>
      <c r="E11" s="192">
        <v>12415.93</v>
      </c>
      <c r="F11" s="71">
        <f t="shared" si="1"/>
        <v>121.24221237036892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25840.810000000005</v>
      </c>
      <c r="E12" s="79">
        <f t="shared" si="3"/>
        <v>14208.980000000003</v>
      </c>
      <c r="F12" s="71">
        <f t="shared" si="1"/>
        <v>54.986589042680947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25270.100000000006</v>
      </c>
      <c r="E19" s="79">
        <f t="shared" si="5"/>
        <v>13638.270000000004</v>
      </c>
      <c r="F19" s="71">
        <f t="shared" si="1"/>
        <v>53.969988246979639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98412.41</v>
      </c>
      <c r="E20" s="192">
        <v>95191.65</v>
      </c>
      <c r="F20" s="71">
        <f t="shared" si="1"/>
        <v>96.727282666891284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5313.86</v>
      </c>
      <c r="E21" s="192">
        <v>4252.7700000000004</v>
      </c>
      <c r="F21" s="71">
        <f t="shared" si="1"/>
        <v>80.031653073283834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875.83</v>
      </c>
      <c r="E26" s="192">
        <v>875.83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79332</v>
      </c>
      <c r="E28" s="192">
        <v>86681.98</v>
      </c>
      <c r="F28" s="71">
        <f t="shared" si="1"/>
        <v>109.26483638380478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19881.88</v>
      </c>
      <c r="E30" s="192">
        <v>19881.88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19881.88</v>
      </c>
      <c r="E34" s="192">
        <v>19881.88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570.71</v>
      </c>
      <c r="E35" s="79">
        <f t="shared" si="7"/>
        <v>570.71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570.71</v>
      </c>
      <c r="E37" s="192">
        <v>570.71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13600.37</v>
      </c>
      <c r="E54" s="192">
        <v>14343.84</v>
      </c>
      <c r="F54" s="71">
        <f t="shared" si="1"/>
        <v>105.4665424543597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13600.37</v>
      </c>
      <c r="E55" s="192">
        <v>14343.84</v>
      </c>
      <c r="F55" s="71">
        <f t="shared" si="1"/>
        <v>105.4665424543597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134.53</v>
      </c>
      <c r="E69" s="79">
        <f>E70+E82+E88+E119+E135+E147+E165+E171</f>
        <v>53851.08</v>
      </c>
      <c r="F69" s="71" t="str">
        <f t="shared" si="1"/>
        <v>&gt;&gt;100</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134.53</v>
      </c>
      <c r="E82" s="79">
        <f>SUM(E83:E85)-E86+E87</f>
        <v>908.89</v>
      </c>
      <c r="F82" s="71">
        <f t="shared" si="1"/>
        <v>675.6039545082881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134.53</v>
      </c>
      <c r="E87" s="192">
        <v>908.89</v>
      </c>
      <c r="F87" s="71">
        <f t="shared" si="1"/>
        <v>675.6039545082881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52942.19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52942.19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51723.21</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1218.98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31227.100000000006</v>
      </c>
      <c r="E176" s="79">
        <f>E177+E251</f>
        <v>71136.49000000002</v>
      </c>
      <c r="F176" s="71">
        <f t="shared" si="1"/>
        <v>227.80370255323103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74587.19</v>
      </c>
      <c r="E177" s="79">
        <f>E178+E197+E203+E219+E247+E248</f>
        <v>139688.82</v>
      </c>
      <c r="F177" s="71">
        <f t="shared" si="1"/>
        <v>187.28258833721983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74587.19</v>
      </c>
      <c r="E178" s="79">
        <f>SUM(E179:E181)+E185+E186+SUM(E194:E196)</f>
        <v>60331.3</v>
      </c>
      <c r="F178" s="71">
        <f t="shared" si="1"/>
        <v>80.886945868318676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51795.14</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7911.88</v>
      </c>
      <c r="E180" s="192">
        <v>8536.16</v>
      </c>
      <c r="F180" s="71">
        <f t="shared" si="1"/>
        <v>107.89041289807227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66675.31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79357.52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-43360.09</v>
      </c>
      <c r="E251" s="79">
        <f>+E252+E255-E264+E274+E291</f>
        <v>-68552.329999999987</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33747.03</v>
      </c>
      <c r="E252" s="79">
        <f>E253-E254</f>
        <v>19939.88</v>
      </c>
      <c r="F252" s="71">
        <f t="shared" si="1"/>
        <v>59.086325522571912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33747.03</v>
      </c>
      <c r="E253" s="192">
        <v>19939.88</v>
      </c>
      <c r="F253" s="71">
        <f t="shared" si="1"/>
        <v>59.086325522571912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-77107.12</v>
      </c>
      <c r="E255" s="79">
        <f>E256-E260</f>
        <v>-141434.4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77107.12</v>
      </c>
      <c r="E260" s="79">
        <f>SUM(E261:E263)</f>
        <v>141434.4</v>
      </c>
      <c r="F260" s="71">
        <f t="shared" si="1"/>
        <v>183.42586261813437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77107.12</v>
      </c>
      <c r="E261" s="192">
        <v>141434.4</v>
      </c>
      <c r="F261" s="71">
        <f t="shared" si="1"/>
        <v>183.42586261813437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52942.19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52942.19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51723.21</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1218.98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1393.81</v>
      </c>
      <c r="E297" s="79">
        <f t="shared" si="42"/>
        <v>327028.05</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1393.81</v>
      </c>
      <c r="E298" s="193">
        <v>327028.05</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52942.19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134.53</v>
      </c>
      <c r="E308" s="192">
        <v>908.89</v>
      </c>
      <c r="F308" s="71">
        <f t="shared" si="43"/>
        <v>675.6039545082881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74587.19</v>
      </c>
      <c r="E337" s="192">
        <v>60331.3</v>
      </c>
      <c r="F337" s="71">
        <f t="shared" si="43"/>
        <v>80.886945868318676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79357.52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98469.24</v>
      </c>
      <c r="E384" s="192">
        <v>17120.13</v>
      </c>
      <c r="F384" s="71">
        <f t="shared" si="44"/>
        <v>17.386272098779273</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1393.81</v>
      </c>
      <c r="E387" s="192">
        <v>1393.81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325634.24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4" workbookViewId="0">
      <selection activeCell="E38" sqref="E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737957.17</v>
      </c>
      <c r="E35" s="60">
        <f t="shared" si="7"/>
        <v>857732.98</v>
      </c>
      <c r="F35" s="45">
        <f t="shared" si="1"/>
        <v>116.23072650679714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737957.17</v>
      </c>
      <c r="E36" s="60">
        <f t="shared" si="8"/>
        <v>857732.98</v>
      </c>
      <c r="F36" s="45">
        <f t="shared" si="1"/>
        <v>116.23072650679714</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737957.17</v>
      </c>
      <c r="E37" s="194">
        <v>857732.98</v>
      </c>
      <c r="F37" s="45">
        <f t="shared" si="1"/>
        <v>116.23072650679714</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737957.17</v>
      </c>
      <c r="E141" s="81">
        <f t="shared" si="28"/>
        <v>857732.98</v>
      </c>
      <c r="F141" s="61">
        <f t="shared" si="1"/>
        <v>116.23072650679714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74587.19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967600.89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99729.49</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861685.28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721878.27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139807.01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249.99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5936.13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902499.26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87047.28</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809265.86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670083.13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139182.73000000001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249.99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5936.13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139688.82000000007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139688.82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79357.52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60331.3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47471</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IVAMARK</cp:lastModifiedBy>
  <cp:lastPrinted>2025-11-26T12:43:51Z</cp:lastPrinted>
  <dcterms:created xsi:type="dcterms:W3CDTF">2022-04-01T05:14:30Z</dcterms:created>
  <dcterms:modified xsi:type="dcterms:W3CDTF">2026-01-30T09:54:01Z</dcterms:modified>
</cp:coreProperties>
</file>